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O:\Kundecentret\Information\Overvågning - vedligeholdelse\Notifikationer\Arkiv 2025\"/>
    </mc:Choice>
  </mc:AlternateContent>
  <xr:revisionPtr revIDLastSave="0" documentId="8_{C380EBD7-AC29-4395-925B-F669D77156B0}" xr6:coauthVersionLast="47" xr6:coauthVersionMax="47" xr10:uidLastSave="{00000000-0000-0000-0000-000000000000}"/>
  <bookViews>
    <workbookView xWindow="-120" yWindow="-120" windowWidth="29040" windowHeight="1572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14" i="1" l="1"/>
  <c r="Q114" i="1"/>
  <c r="P114" i="1"/>
  <c r="D114" i="1"/>
  <c r="R113" i="1"/>
  <c r="Q113" i="1"/>
  <c r="P113" i="1"/>
  <c r="D113" i="1"/>
  <c r="R112" i="1"/>
  <c r="Q112" i="1"/>
  <c r="P112" i="1"/>
  <c r="D112" i="1"/>
  <c r="R111" i="1"/>
  <c r="Q111" i="1"/>
  <c r="P111" i="1"/>
  <c r="D111" i="1"/>
  <c r="R110" i="1"/>
  <c r="Q110" i="1"/>
  <c r="P110" i="1"/>
  <c r="D110" i="1"/>
  <c r="R109" i="1"/>
  <c r="Q109" i="1"/>
  <c r="P109" i="1"/>
  <c r="D109" i="1"/>
  <c r="R108" i="1"/>
  <c r="Q108" i="1"/>
  <c r="P108" i="1"/>
  <c r="D108" i="1"/>
  <c r="R107" i="1"/>
  <c r="Q107" i="1"/>
  <c r="P107" i="1"/>
  <c r="D107" i="1"/>
  <c r="R106" i="1"/>
  <c r="Q106" i="1"/>
  <c r="P106" i="1"/>
  <c r="D106" i="1"/>
  <c r="R105" i="1"/>
  <c r="Q105" i="1"/>
  <c r="P105" i="1"/>
  <c r="D105" i="1"/>
  <c r="R104" i="1"/>
  <c r="Q104" i="1"/>
  <c r="P104" i="1"/>
  <c r="D104" i="1"/>
  <c r="R103" i="1"/>
  <c r="Q103" i="1"/>
  <c r="P103" i="1"/>
  <c r="D103" i="1"/>
  <c r="R102" i="1"/>
  <c r="Q102" i="1"/>
  <c r="P102" i="1"/>
  <c r="D102" i="1"/>
  <c r="R101" i="1"/>
  <c r="Q101" i="1"/>
  <c r="P101" i="1"/>
  <c r="D101" i="1"/>
  <c r="R100" i="1"/>
  <c r="Q100" i="1"/>
  <c r="P100" i="1"/>
  <c r="D100" i="1"/>
  <c r="R99" i="1"/>
  <c r="Q99" i="1"/>
  <c r="P99" i="1"/>
  <c r="D99" i="1"/>
  <c r="R98" i="1"/>
  <c r="Q98" i="1"/>
  <c r="P98" i="1"/>
  <c r="D98" i="1"/>
  <c r="R97" i="1"/>
  <c r="Q97" i="1"/>
  <c r="P97" i="1"/>
  <c r="D97" i="1"/>
  <c r="R96" i="1"/>
  <c r="Q96" i="1"/>
  <c r="P96" i="1"/>
  <c r="D96" i="1"/>
  <c r="R95" i="1"/>
  <c r="Q95" i="1"/>
  <c r="P95" i="1"/>
  <c r="D95" i="1"/>
  <c r="R94" i="1"/>
  <c r="Q94" i="1"/>
  <c r="P94" i="1"/>
  <c r="D94" i="1"/>
  <c r="R93" i="1"/>
  <c r="Q93" i="1"/>
  <c r="P93" i="1"/>
  <c r="D93" i="1"/>
  <c r="R92" i="1"/>
  <c r="Q92" i="1"/>
  <c r="P92" i="1"/>
  <c r="D92" i="1"/>
  <c r="R91" i="1"/>
  <c r="Q91" i="1"/>
  <c r="P91" i="1"/>
  <c r="D91" i="1"/>
  <c r="R90" i="1"/>
  <c r="Q90" i="1"/>
  <c r="P90" i="1"/>
  <c r="D90" i="1"/>
  <c r="R89" i="1"/>
  <c r="Q89" i="1"/>
  <c r="P89" i="1"/>
  <c r="D89" i="1"/>
  <c r="R88" i="1"/>
  <c r="Q88" i="1"/>
  <c r="P88" i="1"/>
  <c r="D88" i="1"/>
  <c r="R87" i="1"/>
  <c r="Q87" i="1"/>
  <c r="P87" i="1"/>
  <c r="D87" i="1"/>
  <c r="R86" i="1"/>
  <c r="Q86" i="1"/>
  <c r="P86" i="1"/>
  <c r="D86" i="1"/>
  <c r="R85" i="1"/>
  <c r="Q85" i="1"/>
  <c r="P85" i="1"/>
  <c r="D85" i="1"/>
  <c r="Q84" i="1"/>
  <c r="P84" i="1"/>
  <c r="D84" i="1"/>
  <c r="Q83" i="1"/>
  <c r="P83" i="1"/>
  <c r="D83" i="1"/>
  <c r="Q82" i="1"/>
  <c r="P82" i="1"/>
  <c r="D82" i="1"/>
  <c r="Q81" i="1"/>
  <c r="P81" i="1"/>
  <c r="D81" i="1"/>
  <c r="R80" i="1"/>
  <c r="Q80" i="1"/>
  <c r="P80" i="1"/>
  <c r="D80" i="1"/>
  <c r="R79" i="1"/>
  <c r="Q79" i="1"/>
  <c r="P79" i="1"/>
  <c r="D79" i="1"/>
  <c r="R78" i="1"/>
  <c r="Q78" i="1"/>
  <c r="P78" i="1"/>
  <c r="D78" i="1"/>
  <c r="R77" i="1"/>
  <c r="Q77" i="1"/>
  <c r="P77" i="1"/>
  <c r="D77" i="1"/>
  <c r="R76" i="1"/>
  <c r="Q76" i="1"/>
  <c r="P76" i="1"/>
  <c r="D76" i="1"/>
  <c r="R75" i="1"/>
  <c r="Q75" i="1"/>
  <c r="P75" i="1"/>
  <c r="D75" i="1"/>
  <c r="R74" i="1"/>
  <c r="Q74" i="1"/>
  <c r="P74" i="1"/>
  <c r="D74" i="1"/>
  <c r="Q73" i="1"/>
  <c r="P73" i="1"/>
  <c r="D73" i="1"/>
  <c r="Q72" i="1"/>
  <c r="P72" i="1"/>
  <c r="D72" i="1"/>
  <c r="R71" i="1"/>
  <c r="Q71" i="1"/>
  <c r="P71" i="1"/>
  <c r="D71" i="1"/>
  <c r="R70" i="1"/>
  <c r="Q70" i="1"/>
  <c r="P70" i="1"/>
  <c r="D70" i="1"/>
  <c r="R69" i="1"/>
  <c r="Q69" i="1"/>
  <c r="P69" i="1"/>
  <c r="D69" i="1"/>
  <c r="R68" i="1"/>
  <c r="Q68" i="1"/>
  <c r="P68" i="1"/>
  <c r="D68" i="1"/>
  <c r="Q67" i="1"/>
  <c r="P67" i="1"/>
  <c r="D67" i="1"/>
  <c r="R66" i="1"/>
  <c r="Q66" i="1"/>
  <c r="P66" i="1"/>
  <c r="D66" i="1"/>
  <c r="R65" i="1"/>
  <c r="Q65" i="1"/>
  <c r="P65" i="1"/>
  <c r="D65" i="1"/>
  <c r="Q64" i="1"/>
  <c r="P64" i="1"/>
  <c r="D64" i="1"/>
  <c r="R63" i="1"/>
  <c r="Q63" i="1"/>
  <c r="P63" i="1"/>
  <c r="D63" i="1"/>
  <c r="Q62" i="1"/>
  <c r="P62" i="1"/>
  <c r="D62" i="1"/>
  <c r="R61" i="1"/>
  <c r="Q61" i="1"/>
  <c r="P61" i="1"/>
  <c r="D61" i="1"/>
  <c r="R60" i="1"/>
  <c r="Q60" i="1"/>
  <c r="P60" i="1"/>
  <c r="D60" i="1"/>
  <c r="R59" i="1"/>
  <c r="Q59" i="1"/>
  <c r="P59" i="1"/>
  <c r="D59" i="1"/>
  <c r="R58" i="1"/>
  <c r="Q58" i="1"/>
  <c r="P58" i="1"/>
  <c r="D58" i="1"/>
  <c r="Q57" i="1"/>
  <c r="P57" i="1"/>
  <c r="D57" i="1"/>
  <c r="R56" i="1"/>
  <c r="Q56" i="1"/>
  <c r="P56" i="1"/>
  <c r="D56" i="1"/>
  <c r="R55" i="1"/>
  <c r="Q55" i="1"/>
  <c r="P55" i="1"/>
  <c r="D55" i="1"/>
  <c r="R54" i="1"/>
  <c r="Q54" i="1"/>
  <c r="P54" i="1"/>
  <c r="D54" i="1"/>
  <c r="R53" i="1"/>
  <c r="Q53" i="1"/>
  <c r="P53" i="1"/>
  <c r="D53" i="1"/>
  <c r="P52" i="1"/>
  <c r="D52" i="1"/>
  <c r="P51" i="1"/>
  <c r="D51" i="1"/>
  <c r="P50" i="1"/>
  <c r="D50" i="1"/>
  <c r="R49" i="1"/>
  <c r="Q49" i="1"/>
  <c r="P49" i="1"/>
  <c r="D49" i="1"/>
  <c r="P48" i="1"/>
  <c r="D48" i="1"/>
  <c r="R47" i="1"/>
  <c r="Q47" i="1"/>
  <c r="P47" i="1"/>
  <c r="D47" i="1"/>
  <c r="P46" i="1"/>
  <c r="D46" i="1"/>
  <c r="R45" i="1"/>
  <c r="Q45" i="1"/>
  <c r="P45" i="1"/>
  <c r="D45" i="1"/>
  <c r="R44" i="1"/>
  <c r="Q44" i="1"/>
  <c r="P44" i="1"/>
  <c r="D44" i="1"/>
  <c r="R43" i="1"/>
  <c r="Q43" i="1"/>
  <c r="P43" i="1"/>
  <c r="D43" i="1"/>
  <c r="R42" i="1"/>
  <c r="Q42" i="1"/>
  <c r="P42" i="1"/>
  <c r="D42" i="1"/>
  <c r="R41" i="1"/>
  <c r="Q41" i="1"/>
  <c r="P41" i="1"/>
  <c r="D41" i="1"/>
  <c r="R40" i="1"/>
  <c r="Q40" i="1"/>
  <c r="P40" i="1"/>
  <c r="D40" i="1"/>
  <c r="R39" i="1"/>
  <c r="Q39" i="1"/>
  <c r="P39" i="1"/>
  <c r="D39" i="1"/>
  <c r="R38" i="1"/>
  <c r="Q38" i="1"/>
  <c r="P38" i="1"/>
  <c r="D38" i="1"/>
  <c r="R37" i="1"/>
  <c r="Q37" i="1"/>
  <c r="P37" i="1"/>
  <c r="D37" i="1"/>
  <c r="R36" i="1"/>
  <c r="Q36" i="1"/>
  <c r="P36" i="1"/>
  <c r="D36" i="1"/>
  <c r="R35" i="1"/>
  <c r="Q35" i="1"/>
  <c r="P35" i="1"/>
  <c r="D35" i="1"/>
  <c r="R34" i="1"/>
  <c r="Q34" i="1"/>
  <c r="P34" i="1"/>
  <c r="D34" i="1"/>
  <c r="R33" i="1"/>
  <c r="Q33" i="1"/>
  <c r="P33" i="1"/>
  <c r="D33" i="1"/>
  <c r="R32" i="1"/>
  <c r="Q32" i="1"/>
  <c r="P32" i="1"/>
  <c r="D32" i="1"/>
  <c r="R31" i="1"/>
  <c r="Q31" i="1"/>
  <c r="P31" i="1"/>
  <c r="D31" i="1"/>
  <c r="R30" i="1"/>
  <c r="Q30" i="1"/>
  <c r="P30" i="1"/>
  <c r="D30" i="1"/>
  <c r="R29" i="1"/>
  <c r="Q29" i="1"/>
  <c r="P29" i="1"/>
  <c r="D29" i="1"/>
  <c r="R28" i="1"/>
  <c r="Q28" i="1"/>
  <c r="P28" i="1"/>
  <c r="D28" i="1"/>
  <c r="R27" i="1"/>
  <c r="Q27" i="1"/>
  <c r="P27" i="1"/>
  <c r="D27" i="1"/>
  <c r="R26" i="1"/>
  <c r="Q26" i="1"/>
  <c r="P26" i="1"/>
  <c r="D26" i="1"/>
  <c r="R25" i="1"/>
  <c r="Q25" i="1"/>
  <c r="P25" i="1"/>
  <c r="D25" i="1"/>
  <c r="R24" i="1"/>
  <c r="Q24" i="1"/>
  <c r="P24" i="1"/>
  <c r="D24" i="1"/>
  <c r="R23" i="1"/>
  <c r="Q23" i="1"/>
  <c r="P23" i="1"/>
  <c r="D23" i="1"/>
  <c r="R22" i="1"/>
  <c r="Q22" i="1"/>
  <c r="P22" i="1"/>
  <c r="D22" i="1"/>
  <c r="R21" i="1"/>
  <c r="Q21" i="1"/>
  <c r="P21" i="1"/>
  <c r="D21" i="1"/>
  <c r="R20" i="1"/>
  <c r="Q20" i="1"/>
  <c r="P20" i="1"/>
  <c r="D20" i="1"/>
  <c r="R19" i="1"/>
  <c r="Q19" i="1"/>
  <c r="P19" i="1"/>
  <c r="D19" i="1"/>
  <c r="R18" i="1"/>
  <c r="Q18" i="1"/>
  <c r="P18" i="1"/>
  <c r="D18" i="1"/>
  <c r="R17" i="1"/>
  <c r="Q17" i="1"/>
  <c r="P17" i="1"/>
  <c r="D17" i="1"/>
  <c r="R16" i="1"/>
  <c r="Q16" i="1"/>
  <c r="P16" i="1"/>
  <c r="D16" i="1"/>
  <c r="R15" i="1"/>
  <c r="Q15" i="1"/>
  <c r="P15" i="1"/>
  <c r="D15" i="1"/>
  <c r="R14" i="1"/>
  <c r="Q14" i="1"/>
  <c r="P14" i="1"/>
  <c r="D14" i="1"/>
  <c r="R13" i="1"/>
  <c r="Q13" i="1"/>
  <c r="P13" i="1"/>
  <c r="D13" i="1"/>
  <c r="R12" i="1"/>
  <c r="Q12" i="1"/>
  <c r="P12" i="1"/>
  <c r="D12" i="1"/>
  <c r="P11" i="1"/>
  <c r="D11" i="1"/>
  <c r="Q10" i="1"/>
  <c r="P10" i="1"/>
  <c r="D10" i="1"/>
  <c r="R9" i="1"/>
  <c r="Q9" i="1"/>
  <c r="P9" i="1"/>
  <c r="D9" i="1"/>
  <c r="R8" i="1"/>
  <c r="P8" i="1"/>
  <c r="D8" i="1"/>
  <c r="R7" i="1"/>
  <c r="Q7" i="1"/>
  <c r="P7" i="1"/>
  <c r="D7" i="1"/>
  <c r="P6" i="1"/>
  <c r="D6" i="1"/>
  <c r="Q5" i="1"/>
  <c r="P5" i="1"/>
  <c r="D5" i="1"/>
  <c r="Q4" i="1"/>
  <c r="P4" i="1"/>
  <c r="D4" i="1"/>
  <c r="P3" i="1"/>
  <c r="D3" i="1"/>
  <c r="R2" i="1"/>
  <c r="Q2" i="1"/>
  <c r="P2" i="1"/>
  <c r="D2" i="1"/>
</calcChain>
</file>

<file path=xl/sharedStrings.xml><?xml version="1.0" encoding="utf-8"?>
<sst xmlns="http://schemas.openxmlformats.org/spreadsheetml/2006/main" count="1247" uniqueCount="537">
  <si>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</si>
  <si>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</si>
  <si>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</si>
  <si>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</si>
  <si>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</si>
  <si>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</si>
  <si>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</si>
  <si>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</si>
  <si>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</si>
  <si>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</si>
  <si>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</si>
  <si>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</si>
  <si>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</si>
  <si>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</si>
  <si>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</si>
  <si>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</si>
  <si>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</si>
  <si>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Korea, Republic of</t>
  </si>
  <si>
    <t>Designation of Daily Use Consumer Chemical Products subject to Safety Verification, and Safety and Labeling Standards Thereof</t>
  </si>
  <si>
    <t>Major Contents: - Deletion of a product item (i.e. tattoo ink) from the list of consumer chemical products subject to safety verification- Improvement of labelling standards</t>
  </si>
  <si>
    <t>Daily Use Consumer Chemical Products subject to Safety Verification※ These products are designated and publicly notified by the Minister of Environment as deemed to be risky from a risk assessment conducted in accordance with the Consumer Chemical Products and Biocides Safety Control Act.</t>
  </si>
  <si>
    <t/>
  </si>
  <si>
    <t>87.080 - Inks. Printing inks</t>
  </si>
  <si>
    <t>Consumer information, labelling (TBT); Other (TBT)</t>
  </si>
  <si>
    <t>Labelling</t>
  </si>
  <si>
    <t>Regular notification</t>
  </si>
  <si>
    <r>
      <rPr>
        <sz val="11"/>
        <rFont val="Calibri"/>
      </rPr>
      <t>https://members.wto.org/crnattachments/2025/TBT/KOR/25_03574_00_x.pdf</t>
    </r>
  </si>
  <si>
    <t>Switzerland</t>
  </si>
  <si>
    <t>Draft Revision of the Ordinance of the Federal Council concerning amendments of the Ordinance on the Reduction of Risks relating to the Use of Certain Particularly Dangerous Substances, Preparations and Articles (Chemical Risk Reduction Ordinance, ORRChem, Fedlaw number: SR 814.81) </t>
  </si>
  <si>
    <t>In accordance with adopted amendments and additions to Annex XVII of the REACH Regulation and decisions of the conference of the Parties to the Stockholm Convention on Persistent Organic Pollutants, the ORRChem shall be supplemented with the following provisions:The manufacture, placing on the market, and use of Dechloran Plus and UV-328, as well as substances and preparations containing these substances, will be prohibited. In addition, articles containing these two substances may not be placed on the market. Temporary exemptions have been established for uses where more time is needed to switch to alternatives;The existing provisions on per- and polyfluoroalkyl substances (PFASs) are supplemented by bans on the placing on the market of perfluorohexanoic acid (PFHxA) and its precursors, which are based on Regulation (EU) 2024/2462. The regulations cover applications such as certain textiles, paper or cardboard materials that come into contact with food, and preparations such as ski waxes or cosmetics;The placing on the market of preparations containing microplastics shall be banned. This affects all industrial sectors that use microplastics in their products, such as the cosmetics, and detergent industries, the plant protection product and fertilizer industries, and manufacturers of synthetic sports surfaces with infill granules. The same exemptions from the bans and phasing-in of the bans for the various product categories as provided for in Regulation (EU) 2023/2055 apply;Since alternative substances exist for thermal stabilization, restrictions on lead in PVC should be adopted in accordance with Regulation (EU) 2023/925. To enable material recycling, exemptions are provided for products containing recovered PVC. In order to protect the general public from exposure to formaldehyde in indoor living spaces and road vehicles, the placing on the market of articles and road vehicles that exceed emission limits for formaldehyde shall be prohibited. The provisions are identical to those of Regulation (EU) 2023/1464.The draft also contains provisions restricting the use of ozone-depleting substances, substances that are stable in the air (fluorinated greenhouse gases), partially halogenated unsaturated hydrofluorocarbons (HFOs) and fluorinated ketones. The specific applications addressed for these substances are foams, switchgear, aerosol dispensers as well as refrigeration, air conditioning and heat pumps. The regulations concerning ozone-depleting substances and substances that are stable in the air serve to fulfill international obligations under the Montreal Protocol. The regulations concerning HFOs and fluorinated ketones are justified by their degradation products in the atmosphere, which are extremely long-lived per- and polyfluoroalkyl substances. The updated rules are based on the provisions of Regulation (EU) No. 2024/573.</t>
  </si>
  <si>
    <t>Chemical substances; Products of the chemical industry (ICS code(s): 71.100)</t>
  </si>
  <si>
    <t>71.100 - Products of the chemical industry</t>
  </si>
  <si>
    <t>Protection of human health or safety (TBT); Protection of the environment (TBT); Reducing trade barriers and facilitating trade (TBT)</t>
  </si>
  <si>
    <r>
      <rPr>
        <sz val="11"/>
        <rFont val="Calibri"/>
      </rPr>
      <t>https://members.wto.org/crnattachments/2025/TBT/CHE/25_03576_00_f.pdf</t>
    </r>
  </si>
  <si>
    <t>Rwanda</t>
  </si>
  <si>
    <t>DRS 370: 2025, Mayonnaise — Specification</t>
  </si>
  <si>
    <t>This Draft Rwanda Standard specifies requirements, sampling and test methods for full-fat/regular mayonnaise, reduced-fat/light mayonnaise, and low-fat mayonnaise._x000D_
This standard does not apply to emulsified sauces covered by RS 586.</t>
  </si>
  <si>
    <t>Animal and vegetable fats and oils (ICS code(s): 67.200.10)</t>
  </si>
  <si>
    <t>67.200.10 - Animal and vegetable fats and oils</t>
  </si>
  <si>
    <t>Consumer information, labelling (TBT); Prevention of deceptive practices and consumer protection (TBT); Protection of human health or safety (TBT); Protection of the environment (TBT); Quality requirements (TBT); Reducing trade barriers and facilitating trade (TBT); Cost saving and productivity enhancement (TBT)</t>
  </si>
  <si>
    <t>Food standards</t>
  </si>
  <si>
    <r>
      <rPr>
        <sz val="11"/>
        <rFont val="Calibri"/>
      </rPr>
      <t>https://members.wto.org/crnattachments/2025/TBT/RWA/25_03593_00_e.pdf</t>
    </r>
  </si>
  <si>
    <t>DRS 606: 2025, Food seasoning mixture —Specification</t>
  </si>
  <si>
    <t>This Draft Rwanda Standard specifies requirements, sampling and test methods for food seasoning mixture._x000D_
This standard does not apply to dehydrated soups, broths, and masalas.</t>
  </si>
  <si>
    <t>Spices and condiments. Food additives (ICS code(s): 67.220)</t>
  </si>
  <si>
    <t>67.220 - Spices and condiments. Food additives</t>
  </si>
  <si>
    <r>
      <rPr>
        <sz val="11"/>
        <rFont val="Calibri"/>
      </rPr>
      <t>https://members.wto.org/crnattachments/2025/TBT/RWA/25_03594_00_e.pdf</t>
    </r>
  </si>
  <si>
    <t>Botswana</t>
  </si>
  <si>
    <t>Amendment 2 - Household and similar electrical appliances - Safety - Part 2-15: Particular requirements for appliances for heating liquids</t>
  </si>
  <si>
    <t>IEC 60335-2-15:2015/AMD2:2018 refers to an amendment (AMD2) to a specific standard, IEC 60335-2-15, which is the international standard for electrical safety of household and similar electrical appliances. Specifically, this standard covers safety requirements for appliances used for heating liquids, such as kettles, according to the Bureau of Customs. The amendment, dated 2018, likely includes revisions or additions to the original 2015 version, possibly addressing new safety concerns or clarifying existing requirements. </t>
  </si>
  <si>
    <t>Household appliance</t>
  </si>
  <si>
    <t>29.120 - Electrical accessories</t>
  </si>
  <si>
    <t>National security requirements (TBT); Consumer information, labelling (TBT); Protection of human health or safety (TBT); Quality requirements (TBT); Harmonization (TBT)</t>
  </si>
  <si>
    <t>Brazil</t>
  </si>
  <si>
    <t>CGIEE Resolution Nº 3, 13 May 2025</t>
  </si>
  <si>
    <t>Resolution of the Management Committee for Energy Efficiency Indicators and Levels - CGIEE, which approves specific regulations defining minimum energy efficiency rates for residential, commercial, service and public buildings.The relevant documents and information will be available on the Public Consultation Portal of the Ministry of Mines and Energy (https://www.gov.br/mme/pt-br/servicos/consultas-publicas) and on the Participa + Brasil Electronic Portal (https://www.gov.br/participamaisbrasil/consultas-publicas</t>
  </si>
  <si>
    <t>Residential, commercial, service and public buildings_x000D_
Construction materials and building (ICS code(s): 91)</t>
  </si>
  <si>
    <t>91 - Construction materials and building</t>
  </si>
  <si>
    <t>Quality requirements (TBT)</t>
  </si>
  <si>
    <r>
      <rPr>
        <sz val="11"/>
        <rFont val="Calibri"/>
      </rPr>
      <t>https://www.in.gov.br/web/dou/-/resolucao-cgiee-n-3-de-13-de-maio-de-2025-631021650</t>
    </r>
  </si>
  <si>
    <t>IEC 60095-2:2021Lead-acid starter batteries - Part 2: Dimensions of batteries and dimensions and marking of terminals</t>
  </si>
  <si>
    <t>IEC 60095-2:2021 is applicable to lead-acid batteries used for starting, lighting and ignition of passenger cars and light vehicles with a nominal voltage of 12 V._x000D_
All batteries in accordance with this document can be fastened to the vehicle either by means of the ledges around the container or by means of a hold-down device engaging with the lid._x000D_
This document specifies dimensions of battery for Europe, East Asia and North America.</t>
  </si>
  <si>
    <t>Batteries</t>
  </si>
  <si>
    <t>29.220.20 - Acid secondary cells and batteries</t>
  </si>
  <si>
    <t>Consumer information, labelling (TBT); Protection of human health or safety (TBT); Protection of the environment (TBT); Protection of animal or plant life or health (TBT); Quality requirements (TBT); Harmonization (TBT)</t>
  </si>
  <si>
    <t>Household and similar electrical appliances - Safety - Part 2-2: Particular requirements for vacuum cleaners and water-suction cleaning appliances</t>
  </si>
  <si>
    <t>EC 60335-2-2:2019 deals with the safety of electric vacuum cleaners and water suction cleaning appliances for household and similar purposes, including vacuum cleaners for animal grooming, their rated voltage being not more than 250 V. It also applies to centrally-sited vacuum cleaners and automatic battery-operated cleaners._x000D_
This standard also applies to motorized cleaning heads and current-carrying hoses associated with a particular vacuum cleaner._x000D_
Battery-operated appliances and other DC supplied appliances are within the scope of this standard. Dual supply appliances, either mains-supplied or battery-operated, are regarded as battery-operated appliances when operated in the battery mode._x000D_
Appliances not intended for normal household use, but which nevertheless may be a source of danger to the public, such as appliances intended to be used by laymen in shops and other premises for normal housekeeping purposes, are within the scope of this standard._x000D_
Examples of such appliances are appliances intended to be used for normal housekeeping purposes in hotels, offices, schools, hospitals and similar premises._x000D_
As far as is practicable, this standard deals with the common hazards presented by appliances that are encountered by all persons in and around the home. However, in general, it does not take into account_x000D_
– persons (including children) whose physical, sensory or mental capabilities or lack of experience and knowledge prevents them from using the appliance safely without supervision or instruction;_x000D_
– children playing with the appliance._x000D_
Attention is drawn to the fact that:_x000D_
– for appliances intended to be used in vehicles or on board ships or aircraft, additional requirements can be necessary;_x000D_
– in many countries additional requirements are specified by the national health authorities, the national authorities responsible for the protection of labour, the national water supply authorities and similar authorities._x000D_
This standard does not apply to:_x000D_
– appliances intended exclusively for industrial purposes;_x000D_
– appliances intended to be used in locations where special conditions prevail, such as the presence of a corrosive or explosive atmosphere (dust, vapour or gas);_x000D_
– wet and dry vacuum cleaners, including power brush, for commercial use (IEC 60335-2-69)._x000D_
This seventh edition cancels and replaces the sixth edition published in 2009, Amendment 1:2012 and Amendment 2:2016. This edition constitutes a technical revision._x000D_
This edition includes the following significant technical changes with respect to the previous edition:_x000D_
– some requirements for appliances for animal grooming have been modified (6.1, 25.7)_x000D_
– the note in 7.101 has been deleted;_x000D_
– converted some notes to normative text (7.102, 10.1, 11.3, 13.1, 15.2, 15.101, 19.101, 20.1, 20.2, 21.103, 21.105, 22.32, 25.23);_x000D_
– clarification that the test of 19.7 is applicable to vacuum cleaners with a motorized brush or similar device;_x000D_
– modified Annex R for alignment with 22.201 of Annex B;_x000D_
– modified Annex S in accordance with IEC 60335-2-2:2009/ISH1:2016._x000D_
This Part 2 is to be used in conjunction with the latest edition of IEC 60335-1 and its amendments. It was established on the basis of the fifth edition (2010) of that standard.</t>
  </si>
  <si>
    <t>electrical appliance</t>
  </si>
  <si>
    <t>29.260 - Electrical equipment for working in special conditions</t>
  </si>
  <si>
    <t>National security requirements (TBT); Prevention of deceptive practices and consumer protection (TBT); Protection of human health or safety (TBT); Quality requirements (TBT); Harmonization (TBT)</t>
  </si>
  <si>
    <t>Household and similar electrical appliances - Safety - Part 2-32: Particular requirements for massage appliances</t>
  </si>
  <si>
    <t>_x000D_
_x000D_
IEC 60335-2-32 deals with the safety of electric massage appliances for household and similar purposes, their rated voltage being not more than 250 V for single phase appliances and 480 V for other appliances including direct current (DC) supplied appliances and battery-operated appliances._x000D_
Examples of appliances within the scope of this standard are_x000D_
- foot massagers;_x000D_
- water filled foot massagers;_x000D_
- hand-held massagers;_x000D_
- massage beds;_x000D_
- massage belts;_x000D_
- massage chairs;_x000D_
- massage pads._x000D_
Appliances not intended for normal household use but that nevertheless can be a source of danger to the public, such as appliances intended to be used by laypersons in shops, in light industry and on farms, are within the scope of this standard._x000D_
As far as is practicable, this standard deals with the common hazards presented by appliances that are encountered by all persons in and around the home._x000D_
Attention is drawn to the fact that_x000D_
- for appliances intended to be used in vehicles or on board ships or aircraft, additional requirements can be necessary;_x000D_
- in many countries additional requirements are specified by the national health authorities, the national authorities responsible for the protection of labour and similar authorities._x000D_
This standard does not apply to_x000D_
- appliances intended exclusively for industrial purposes;_x000D_
- appliances intended to be used in locations where special conditions prevail, such as the presence of a corrosive or explosive atmosphere (dust, vapour or gas);_x000D_
- electric foot care appliances that do not contain motors and other electric appliances for the care of skin or hair (IEC 60335-2-23);_x000D_
- electric appliances for beauty care of persons and intended for household, commercial and similar purposes (IEC 60335-2-115)._x000D_
This sixth edition cancels and replaces the fifth edition published in 2019. This edition constitutes a technical revision._x000D_
This edition includes the following significant technical changes with respect to the previous edition:_x000D_
a) alignment with IEC 60335-1:2020;_x000D_
b) conversion of some notes to normative text (Clause 1);_x000D_
c) application of test probe 19 (8.1.1, 20.2, B.22.3, B.22.4)._x000D_
This part 2 is to be used in conjunction with the latest edition of IEC 60335-1 and its amendments unless that edition precludes it; in that case, the latest edition that does not preclude it is used. It was established on the basis of the sixth edition (2020) of that standard.</t>
  </si>
  <si>
    <t>Electrical Appliance</t>
  </si>
  <si>
    <t>IEC 61439-3:2012Low-voltage switchgear and controlgear assemblies - Part 3: Distribution boards intended to be operated by ordinary persons (DBO)</t>
  </si>
  <si>
    <t>IEC 61439-3:2012 defines the specific requirements for distribution boards intended to be operated by ordinary persons (DBO). DBOs have the following criteria:_x000D_
- intended to be operated by ordinary persons (e.g. switching operations and replacing fuse-links), e.g. in domestic (household) applications;_x000D_
- outgoing circuits contain protective devices, intended to be operated by ordinary persons, complying e.g. with IEC 60898-1, IEC 61008, IEC 61009, IEC 62423 and IEC 60269-3;_x000D_
- rated voltage to earth does not exceed 300 V a.c.;_x000D_
- rated current (Inc) of the outgoing circuits does not exceed 125 A and the rated current (InA) of the DBO does not exceed 250 A;_x000D_
- intended for the distribution of electrical energy;_x000D_
- enclosed, stationary;_x000D_
- for indoor or outdoor use._x000D_
This first edition cancels and replaces the first edition of IEC 60439-3 (1990), Amendment 1 (1993) and Amendment 2 (2001). It constitutes a technical revision. This edition includes the following significant technical changes with respect to IEC 60439-3 (including the amendments):_x000D_
- alignment with IEC 61439-1:2011._x000D_
_x000D_
This publication is to be read in conjunction with IEC 61439-1:2011. The contents of the corrigenda of September 2013 and March 2019 have been included in this copy.</t>
  </si>
  <si>
    <t>Electrical engineering</t>
  </si>
  <si>
    <t>29.130 - Switchgear and controlgear</t>
  </si>
  <si>
    <t>National security requirements (TBT); Consumer information, labelling (TBT); Prevention of deceptive practices and consumer protection (TBT); Protection of the environment (TBT); Quality requirements (TBT); Protection of human health or safety (TBT); Harmonization (TBT)</t>
  </si>
  <si>
    <t>SDA/MAPA Ordinance N°1287, 21 May 2025</t>
  </si>
  <si>
    <t>SDA/MAPA Ordinance opens a 75-day period for public consultation to establish the technical regulation of refined vegetable oils from cottonseed, canola, sunflower, corn and soybeans, defining the official classification standard, with identity and quality requirements, sampling, presentation method and marking or labelling, and repeals current regulatory acts on the matter.Technically  substantiated suggestions  should  be forwarded  through  the Normative  Act Monitoring  System -  SISMAN,  of the  Department  of Agricultural  Defense  - SDA/MAPA, through the link:https://sistemasweb.agricultura.gov.br/solicita/7</t>
  </si>
  <si>
    <t>ANIMAL, VEGETABLE OR MICROBIAL FATS AND OILS AND THEIR CLEAVAGE PRODUCTS; PREPARED EDIBLE FATS; ANIMAL OR VEGETABLE WAXES (HS code(s): 15); Edible oils and fats. Oilseeds (ICS code(s): 67.200)</t>
  </si>
  <si>
    <t>15 - ANIMAL, VEGETABLE OR MICROBIAL FATS AND OILS AND THEIR CLEAVAGE PRODUCTS; PREPARED EDIBLE FATS; ANIMAL OR VEGETABLE WAXES</t>
  </si>
  <si>
    <t>67.200 - Edible oils and fats. Oilseeds</t>
  </si>
  <si>
    <r>
      <rPr>
        <sz val="11"/>
        <rFont val="Calibri"/>
      </rPr>
      <t>https://www.in.gov.br/en/web/dou/-/portaria-sda/mapa-n-1.287-de-21-de-maio-de-2025-631654289</t>
    </r>
  </si>
  <si>
    <t>United Arab Emirates</t>
  </si>
  <si>
    <t>UAE Scheme for AdBlue (Aqueous Urea Solution for Nitrogen Oxides Emission Reduction)</t>
  </si>
  <si>
    <t>This UAE technical Regulation deals with the use of aqueous urea solutions (AdBlue) as nitrogen oxides reduction agents in the internal combustion engines of diesel-powered vehicles.</t>
  </si>
  <si>
    <t>Surface active agents (ICS code(s): 71.100.40)</t>
  </si>
  <si>
    <t>71.100.40 - Surface active agents</t>
  </si>
  <si>
    <t>Consumer information, labelling (TBT); Prevention of deceptive practices and consumer protection (TBT); Protection of the environment (TBT); Quality requirements (TBT)</t>
  </si>
  <si>
    <r>
      <rPr>
        <sz val="11"/>
        <rFont val="Calibri"/>
      </rPr>
      <t>https://members.wto.org/crnattachments/2025/TBT/ARE/25_03547_00_x.pdf</t>
    </r>
  </si>
  <si>
    <t>Israel</t>
  </si>
  <si>
    <t>SI 900 part 2.6 - Household and similar electrical appliances – Safety: Particular requirements for stationary cooking ranges, hobs, ovens and similar appliances</t>
  </si>
  <si>
    <t>Proposed first amendment to the Mandatory Standard, SI 900 part 2.6, dealing with stationary cooking ranges, hobs, ovens and similar appliances.This draft amendment deletes the following from the standard's national deviations detailed in the Hebrew section:Deletes the normative references detailed in Section 2 ;Deletes the national deviations to Section 7 - Marking and instructions, including its sub-sections 7.201 to 7.204, Figure 201 and all its footnotes;Deletes the national deviations to Section 10 - Power input and current, and all its footnote.</t>
  </si>
  <si>
    <t>Stationary cooking ranges, hobs, ovens and similar appliances (HS code(s): 851610; 851650; 851660; 85167; 851680; 851690); (ICS code(s): 13.120; 97.040.40)</t>
  </si>
  <si>
    <t>851610 - Electric instantaneous or storage water heaters and immersion heaters; 851650 - Microwave ovens; 851660 - Electric ovens, cookers, cooking plates and boiling rings, electric grillers and roasters, for domestic use (excl. space-heating stoves and microwave ovens); 85167 - - Other electro-thermic appliances:; 851680 - Electric heating resistors (excl. those of agglomerated coal and graphite); 851690 - Parts of electric water heaters, immersion heaters, space-heating apparatus and soil-heating apparatus, hairdressing apparatus and hand dryers, electro-thermic appliances of a kind used for domestic purposes and electric heating resistors, n.e.s.</t>
  </si>
  <si>
    <t>13.120 - Domestic safety; 97.040.40 - Dishwashers</t>
  </si>
  <si>
    <t>Reducing trade barriers and facilitating trade (TBT); Protection of human health or safety (TBT)</t>
  </si>
  <si>
    <r>
      <rPr>
        <sz val="11"/>
        <rFont val="Calibri"/>
      </rPr>
      <t>https://members.wto.org/crnattachments/2025/TBT/ISR/25_03551_00_x.pdf</t>
    </r>
  </si>
  <si>
    <t>Jamaica</t>
  </si>
  <si>
    <t>Standard Specification for Synthetic laundry detergent powder </t>
  </si>
  <si>
    <t>This national standard provides the specification for synthetic laundry detergent powder, herein referred to as detergent. It specifies the chemical and physical requirements, identifying maximum and minimum permissible limits of key parameters. It also covers essential ingredients, test methods and requirements for packaging, labelling and sampling._x000D_
This national standard is applicable to synthetic laundry detergent powder intended primarily for washing household textile products using traditional washing machines, or by manual means._x000D_
This national standard does not apply to liquid laundry detergents, high efficiency_x000D_
laundry detergents (HE) and does not include methods for measuring the performance of synthetic laundry detergent powder.</t>
  </si>
  <si>
    <t>Synthetic Laundry Detergent Powder</t>
  </si>
  <si>
    <t>Protection of the environment (TBT)</t>
  </si>
  <si>
    <r>
      <rPr>
        <sz val="11"/>
        <rFont val="Calibri"/>
      </rPr>
      <t>https://members.wto.org/crnattachments/2025/TBT/JAM/25_03539_00_e.pdf</t>
    </r>
  </si>
  <si>
    <t>SI 900 part 2.5 - Household and similar electrical appliances - Safety: Particular requirements for dishwashers</t>
  </si>
  <si>
    <t>Proposed first amendment to the Mandatory Standard, SI 900 part 2.5, dealing with dishwashers. _x000D_
This draft amendment deletes the following from the standard's national deviations detailed in the Hebrew section:Deletes one of the normative references detailed in Section 2 ;Deletes the national deviations to Section 7 - Marking and instructions, including its sub-sections 7.201 to 7.205, Figure 201 and all its footnotes;Deletes the national deviations to Section 10 - Power input and current;Deletes Section 204 included in the national deviations dealing with energy consumption, water consumption, washing quality and drying quality – adjustment to the manufacturer's declaration;Deletes Section 205 included in the national deviations dealing with power consumption in standby mode.</t>
  </si>
  <si>
    <t>Dishwashers (HS code(s): 842211); (ICS code(s): 13.120; 97.040.40)</t>
  </si>
  <si>
    <t>842211 - Dish-washing machines of the household type</t>
  </si>
  <si>
    <t>Protection of human health or safety (TBT)</t>
  </si>
  <si>
    <r>
      <rPr>
        <sz val="11"/>
        <rFont val="Calibri"/>
      </rPr>
      <t>https://members.wto.org/crnattachments/2025/TBT/ISR/25_03511_00_x.pdf</t>
    </r>
  </si>
  <si>
    <t>Ukraine</t>
  </si>
  <si>
    <t>Draft Resolution of the Cabinet of Ministers of Ukraine “On Approval of Criteria for Assessing the Level of Risk in Conducting of Genetic Engineering Activities in a Closed System”</t>
  </si>
  <si>
    <t>The Criteria for Assessing the Level of Risk in Conducting of Genetic Engineering Activities in a Closed System have been developed pursuant to the provisions of the Law of Ukraine “On State Regulation of Genetically Engineered Activities and State Control over Placing GMOs and Genetically Modified Products on the Market"  with a view to ensuring that the operator of genetic engineering activity takes all appropriate measures to avoid any adverse effects on human health and the environment that may result from the use of genetically modified organisms in a closed system.The Criteria provide for the classification of genetic engineering activities in a closed system into four levels of risk ranging from low to very high. Each level is determined based on the likelihood of harm to human health or the environment, taking into account the characteristics of GMOs, working conditions, and the availability of biosafety systems. This classification aims to strengthen biorisk management and ensure alignment with EU standards. </t>
  </si>
  <si>
    <t>Genetically engineered activities, GMOs, genetically modified products</t>
  </si>
  <si>
    <t>Protection of human health or safety (TBT); Protection of the environment (TBT)</t>
  </si>
  <si>
    <r>
      <rPr>
        <sz val="11"/>
        <rFont val="Calibri"/>
      </rPr>
      <t>https://members.wto.org/crnattachments/2025/TBT/UKR/25_03522_00_x.pdf</t>
    </r>
  </si>
  <si>
    <t>India</t>
  </si>
  <si>
    <t>Chain Pulley Block, Ratchet Lever Hoist and Universal Gearless Pulling and Lifting Machine (Quality Control) Order, 2024</t>
  </si>
  <si>
    <t>Chain Pulley Block, Ratchet Lever Hoist and Universal Gearless Pulling and Lifting Machine (Quality Control) Order, 2025Hand-operated chain pulley blockA Chain Pulley Block is a manual lifting device that uses a system of gears, chains, and hooks to lift and lower heavy objects. The block operates on a simple principle: applying force to the hand chain rotates internal gears, which amplify the force and move the load chain to lift the attached weightRatchet Lever Hoist:  It is a manual lifting device for raising and lowering heavy loads, where the main components typically include a lever, a chain or wire rope, a load hook, a brake, and a ratchet and pawl system.Hand-Operated universal gearless pulling and lifting machinesThe "Universe" gearless hand operated pulling and lifting machines are used for rectilinear pulling of steel wire ropes by the gripping and releasing actions of two sets of jaws alternately.</t>
  </si>
  <si>
    <t>Chain Pulley Block, Ratchet Lever Hoist and Universal Gearless Pulling and Lifting Machine</t>
  </si>
  <si>
    <t>53.020 - Lifting equipment</t>
  </si>
  <si>
    <t>Prevention of deceptive practices and consumer protection (TBT); Protection of human health or safety (TBT); Protection of the environment (TBT)</t>
  </si>
  <si>
    <r>
      <rPr>
        <sz val="11"/>
        <rFont val="Calibri"/>
      </rPr>
      <t>https://members.wto.org/crnattachments/2025/TBT/IND/25_03510_00_e.pdf</t>
    </r>
  </si>
  <si>
    <t>European Union</t>
  </si>
  <si>
    <t>Draft Commission Implementing Regulation amending Commission Regulation: (EU) No 321/2013 concerning the technical specification for interoperability relating to the ‘rolling stock — freight wagons’ subsystem of the rail system in the European Union (‘WAG TSI’) </t>
  </si>
  <si>
    <t>This draft Commission Implementing Regulation concerns an amendment to Commission Regulation: (EU) No 321/2013 concerning the technical specification for interoperability relating to the ‘rolling stock — freight wagons’ subsystem of the rail system in the European Union (‘WAG TSI’) in order to transfer technical requirements that apply to wagons within the scope of the interoperability directive (EU) 2016/797 from the European treaty on the international transport of hazardous substances by rail to the WAG TSI to ensure that such provisions are subject to the authorization process as laid out in the interoperability directive.</t>
  </si>
  <si>
    <t>railway interoperability constituents, subsystems and vehicles.</t>
  </si>
  <si>
    <t>45.060 - Railway rolling stock</t>
  </si>
  <si>
    <t>Harmonization (TBT); Reducing trade barriers and facilitating trade (TBT); Other (TBT)</t>
  </si>
  <si>
    <r>
      <rPr>
        <sz val="11"/>
        <rFont val="Calibri"/>
      </rPr>
      <t>https://members.wto.org/crnattachments/2025/TBT/EEC/25_03492_00_e.pdf
https://members.wto.org/crnattachments/2025/TBT/EEC/25_03492_01_e.pdf</t>
    </r>
  </si>
  <si>
    <t>Draft Commission Regulation amending Regulation (EC) No 1223/2009 of the European Parliament and of the Council as regards the use in cosmetic products of certain substances classified as carcinogenic, mutagenic or toxic for reproduction</t>
  </si>
  <si>
    <t>The draft measure is required to enact the prohibition to use, as cosmetic ingredients, substances classified as carcinogenic, mutagenic or toxic for reproduction (CMR) by Commission Regulation (EU) No 2024/2564, which has been adopted based on the CLP Regulation and will apply from 1 May 2026. The amendment of the Cosmetics Regulation is, therefore, needed to transpose the new CMRs classification provided by Commission Regulation (EU) No 2024/2564. </t>
  </si>
  <si>
    <t>Cosmetics</t>
  </si>
  <si>
    <t>71.100.70 - Cosmetics. Toiletries</t>
  </si>
  <si>
    <r>
      <rPr>
        <sz val="11"/>
        <rFont val="Calibri"/>
      </rPr>
      <t>https://members.wto.org/crnattachments/2025/TBT/EEC/25_03493_00_e.pdf
https://members.wto.org/crnattachments/2025/TBT/EEC/25_03493_01_e.pdf</t>
    </r>
  </si>
  <si>
    <t>United States of America</t>
  </si>
  <si>
    <t>Energy Conservation Program: Energy Conservation Standards for Residential Clothes Washers</t>
  </si>
  <si>
    <t>Proposed rulemaking; request for comments - The Department of Energy (DOE) is proposing to rescind the amended water use standards for residential clothes washers. If finalized, this will return the water use requirement for clothes washers to the statutory water factor of not more than 9.5.DOE will hold a meeting via a webinar on Thursday, 29 May 2025, from 1:00 p.m. to 4:00 p.m.Eastern Time. See section III of this document, ''Public Participation,'' for webinar registration information, participant instructions and information about the capabilities available to webinar participants.</t>
  </si>
  <si>
    <t>Residential clothes washers; Household or laundry-type washing machines, incl. machines which both wash and dry; parts thereof (HS code(s): 8450); Laundry appliances (ICS code(s): 97.060)</t>
  </si>
  <si>
    <t>8450 - Household or laundry-type washing machines, incl. machines which both wash and dry; parts thereof</t>
  </si>
  <si>
    <t>97.060 - Laundry appliances</t>
  </si>
  <si>
    <t>Prevention of deceptive practices and consumer protection (TBT); Cost saving and productivity enhancement (TBT)</t>
  </si>
  <si>
    <r>
      <rPr>
        <sz val="11"/>
        <rFont val="Calibri"/>
      </rPr>
      <t>https://members.wto.org/crnattachments/2025/TBT/USA/25_03478_00_e.pdf</t>
    </r>
  </si>
  <si>
    <t>Energy Conservation Program: Proposed Withdrawal of Determination 
of Portable Air Conditioners as a Covered Consumer Product</t>
  </si>
  <si>
    <t>Notice of proposed rulemaking; proposed withdrawal of 
determination - The Department of 
Energy (DOE) is proposing to withdraw its prior determination that &gt;portable air conditioners (''portable ACs'') qualify as covered 
products under Part A of Title III of the Energy Policy and 
Conservation Act, as amended (EPCADOE will hold a webinar on Thursday, 29 May 2025, from 1:00 p.m. to 4:00 p.m.Eastern Time. See section III, ''Public Participation,'' for webinar registration information, participant instructions, and information about the capabilities available to webinar participants.</t>
  </si>
  <si>
    <t>Portable air conditioners; Air conditioning machines comprising a motor-driven fan and elements for changing the temperature and humidity, incl. those machines in which the humidity cannot be separately regulated; parts thereof (HS code(s): 8415); Ventilators. Fans. Air-conditioners (ICS code(s): 23.120)</t>
  </si>
  <si>
    <t>8415 - Air conditioning machines comprising a motor-driven fan and elements for changing the temperature and humidity, incl. those machines in which the humidity cannot be separately regulated; parts thereof</t>
  </si>
  <si>
    <t>23.120 - Ventilators. Fans. Air-conditioners</t>
  </si>
  <si>
    <r>
      <rPr>
        <sz val="11"/>
        <rFont val="Calibri"/>
      </rPr>
      <t>https://members.wto.org/crnattachments/2025/TBT/USA/25_03495_00_e.pdf</t>
    </r>
  </si>
  <si>
    <t>Thailand</t>
  </si>
  <si>
    <t>Draft Notification of the Committee on Labels, RE: Determination of Prepainted and Non-Prepainted Metallic-Coated Flat Steel as Label-Controlled Products </t>
  </si>
  <si>
    <t>The draft notification prescribes prepainted and non-prepainted metallic-coated flat steel as labelcontrolled products.The label of label-controlled products shall specify the text, pictures, artificial designs, or image as appropriate which shall not cause misunderstandings about the essence of the products and shall be displayed clearly visible and legible in Thai language or a foreign language accompanied by Thai languageThe label of these label-controlled products does not apply to the label of label-controlled products manufactured for export and not for sale in Thailand.</t>
  </si>
  <si>
    <t>Metallic-Coated Flat Steel </t>
  </si>
  <si>
    <t>77.140.50 - Flat steel products and semi-products</t>
  </si>
  <si>
    <t>Consumer information, labelling (TBT); Prevention of deceptive practices and consumer protection (TBT); Protection of human health or safety (TBT)</t>
  </si>
  <si>
    <r>
      <rPr>
        <sz val="11"/>
        <rFont val="Calibri"/>
      </rPr>
      <t>https://members.wto.org/crnattachments/2025/TBT/THA/25_03496_00_x.pdf</t>
    </r>
  </si>
  <si>
    <t>Colombia</t>
  </si>
  <si>
    <t>Resolución 40192 del 5 de mayo de 2025 "Por la cual se expide el Reglamento Técnico de Emergencia que exceptúa temporalmente el cumplimiento del parámetro de calidad de contenido de azufre de la Resolución 40444 de 2023, en las gasolinas básicas y en las gasolinas oxigenadas con etanol anhidro combustible despachadas desde la Refinería de Barrancabermeja de Ecopetrol para garantizar el abastecimiento de combustibles en el territorio nacional." (Resolution No. 40192 of 5 May 2025 issuing the Emergency Technical Regulation that grants a temporary exemption from the quality parameter for the sulphur content, under Resolution No. 40444 of 2023, in basic gasolines and gasolines oxygenated with anhydrous fuel ethanol dispatched from the Ecopetrol Barrancabermeja refinery to guarantee the supply of fuels in the national territory); (8 pages, in Spanish)</t>
  </si>
  <si>
    <t>The notified Emergency Technical Regulation grants a temporary exemption from the quality parameter for the sulphur content in basic gasolines and gasolines oxygenated with anhydrous fuel ethanol, set out in Tables 2A and 2B of Article 3 of Resolution No. 40444 of 2023, that are dispatched from the Ecopetrol Barrancabermeja refinery and distributed in the national territory.G/TBT/N/COL/271- 2 -</t>
  </si>
  <si>
    <t>Basic gasolines and gasolines oxygenated with anhydrous fuel ethanol dispatched from the Barrancabermeja refinery</t>
  </si>
  <si>
    <t>271012 - Light oils and preparations, of petroleum or bituminous minerals which &gt;= 90% by volume "incl. losses" distil at 210°C "ASTM D 86 method" (excl. containing biodiesel)</t>
  </si>
  <si>
    <t>75.080 - Petroleum products in general</t>
  </si>
  <si>
    <t>National security requirements (TBT); Quality requirements (TBT)</t>
  </si>
  <si>
    <r>
      <rPr>
        <sz val="11"/>
        <rFont val="Calibri"/>
      </rPr>
      <t>https://members.wto.org/crnattachments/2025/TBT/COL/25_03494_00_s.pdf
https://normativame.minenergia.gov.co/normatividad/7249/norma/</t>
    </r>
  </si>
  <si>
    <t>Japan</t>
  </si>
  <si>
    <t>Partial amendment to the Minimum Requirements for Biological ProductsPartial amendment to the Public Notice on National Release Testing.</t>
  </si>
  <si>
    <t>The Minimum Requirements for Biological Products will be amended as follows:Regarding the standard for “pH4-Treated Normal Human Immunoglobulin”, the article of “Bulk material” in the section of “Production control” and the article of “Test for immunoglobulin G content” and “Test for freedom from aggregated immunoglobulin G” in the section of “Tests on final product” will be partially amended．The Public Notice on National Release Testing will be amended as follows: The Criterion for “pH4-Treated Normal Human Immunoglobulin” will be partially amended.</t>
  </si>
  <si>
    <t>Pharmaceutical products (HS: 30)</t>
  </si>
  <si>
    <t>30 - PHARMACEUTICAL PRODUCTS</t>
  </si>
  <si>
    <t>11.120 - Pharmaceutics</t>
  </si>
  <si>
    <t>Other (TBT)</t>
  </si>
  <si>
    <r>
      <rPr>
        <sz val="11"/>
        <rFont val="Calibri"/>
      </rPr>
      <t>https://members.wto.org/crnattachments/2025/TBT/JPN/25_03470_00_e.pdf</t>
    </r>
  </si>
  <si>
    <t>Chile</t>
  </si>
  <si>
    <t>Proyecto de Protocolo de análisis y/o ensayo de seguridad de producto eléctrico PE N° 1/43:2025 (Draft safety analysis and/or test protocol for electrical products, PE No. 1/43:2025) (11 pages, in Spanish)</t>
  </si>
  <si>
    <t>The notified Protocol establishes the certification procedure for pumps for water recirculation through a filter, which are primarily used in swimming pools (mobile pool pumps), designed mainly for liquids of a temperature not exceeding 90°C, intended for household and similar purposes, with a rated voltage not exceeding 250 V for single-phase appliances.It does not apply to the following water pumps:(a) Pumps for aquariums(b) Pumps for garden ponds(c) Shower booster pumps(d) Submersible pumps(e) Vertical pumps for wet wells(f) Industrial pumps (peripheral water pumps)</t>
  </si>
  <si>
    <t>Water booster pumps (mobile pool pumps)</t>
  </si>
  <si>
    <t>23.080 - Pumps</t>
  </si>
  <si>
    <r>
      <rPr>
        <sz val="11"/>
        <rFont val="Calibri"/>
      </rPr>
      <t>https://members.wto.org/crnattachments/2025/TBT/CHL/25_03462_00_s.pdf
https://www.sec.cl/sitio-web/wp-content/uploads/2025/05/Proyecto-Protocolo-N%C2%B0-1-43_2025-Bomba-impulsora-de-agua.docx</t>
    </r>
  </si>
  <si>
    <t>Draft Commission Implementing Regulation renewing the approval of dazomet as an active substance for use in biocidal products of product-type 8 in accordance with Regulation (EU) No 528/2012 of the European Parliament and of the Council</t>
  </si>
  <si>
    <t>This draft Commission Implementing Regulation renews the approval of dazomet as an active substance for use in biocidal products of product-type 8, subject to compliance with certain conditions, including a condition for placing on the market of treated articles treated with or incorporating dazomet.The opinion of the European Chemicals Agency can be found on its website (Biocidal Products Committee opinions on active substance approval - ECHA (europa.eu)</t>
  </si>
  <si>
    <t>Biocidal products</t>
  </si>
  <si>
    <t>3808 - Insecticides, rodenticides, fungicides, herbicides, anti-sprouting products and plant-growth regulators, disinfectants and similar products, put up for retail sale or as preparations or articles, e.g. sulphur-treated bands, wicks and candles, and fly-papers</t>
  </si>
  <si>
    <t>65.100 - Pesticides and other agrochemicals</t>
  </si>
  <si>
    <t>Protection of human health or safety (TBT); Protection of the environment (TBT); Harmonization (TBT)</t>
  </si>
  <si>
    <r>
      <rPr>
        <sz val="11"/>
        <rFont val="Calibri"/>
      </rPr>
      <t>https://members.wto.org/crnattachments/2025/TBT/EEC/25_03471_00_e.pdf
https://members.wto.org/crnattachments/2025/TBT/EEC/25_03471_01_e.pdf</t>
    </r>
  </si>
  <si>
    <t>Draft Commission Implementing Decision repealing Implementing Decision (EU) 2024/2930 postponing the expiry date of the approval of dazomet for use in biocidal products of product-type 8 in accordance with Regulation (EU) No 528/2012 of the European Parliament and of the Council</t>
  </si>
  <si>
    <t>This draft Commission Implementing Decision repeals the postponement of the expiry date of the approval of dazomet as an active substance for use in biocidal products of product type 8.On 26 January 2021, an application was submitted in accordance with Article 13(1) of the Regulation (EU) No 528/2012 of the European Parliament and of the Council (BPR) for the renewal of the approval of dazomet for PT8. On 25 February 2025 the Agency adopted its opinion on dazomet for PT8, having regard to the conclusions of the evaluating competent authority.Given the opinion of the Agency, it is appropriate to renew the approval of dazomet for PT8. Consequently, a draft Implementing Regulation is being prepared to renew the approval of dazomet for PT8 (examination procedure under Regulation (EU) No 182/2011).Further to that Implementing Regulation, it is necessary to repeal the postponement of the expiry date of the approval of dazomet. The present draft Decision therefore intends to repeal Decision (EU) 2024/2930 postponing the expiry date of the approval of dazomet for PT8.</t>
  </si>
  <si>
    <r>
      <rPr>
        <sz val="11"/>
        <rFont val="Calibri"/>
      </rPr>
      <t>https://members.wto.org/crnattachments/2025/TBT/EEC/25_03473_00_e.pdf</t>
    </r>
  </si>
  <si>
    <t>Proposed revision of Ministerial Ordinance on the Specifications and Standards of Feeds and Feed Additives</t>
  </si>
  <si>
    <t>MAFF will add standards and specifications of amylase (No.3) to "Ministerial Ordinance on the Specifications and Standards of Feeds and Feed Additives" (Ordinance No. 35 of 24 July 1976 of the Ministry of Agriculture and Forestry). With this amendment, amylase (No.3) as a feed additive will become eligible for import into Japan.</t>
  </si>
  <si>
    <t>Amylase as a feed additive</t>
  </si>
  <si>
    <t>2309 - Preparations of a kind used in animal feeding</t>
  </si>
  <si>
    <t>65.120 - Animal feeding stuffs</t>
  </si>
  <si>
    <t>Consumer information, labelling (TBT); Protection of human health or safety (TBT); Protection of animal or plant life or health (TBT)</t>
  </si>
  <si>
    <t>Animal health</t>
  </si>
  <si>
    <r>
      <rPr>
        <sz val="11"/>
        <rFont val="Calibri"/>
      </rPr>
      <t>https://members.wto.org/crnattachments/2025/TBT/JPN/25_03469_00_e.pdf</t>
    </r>
  </si>
  <si>
    <t>Philippines</t>
  </si>
  <si>
    <t>FDA Circular “Guidelines on the Regulation of Medical Device Software (MDSW) by the Food and Drug Administration (FDA)”</t>
  </si>
  <si>
    <t>This Circular aims to provide guidance for the stakeholders on the risk classification, initial and renewal of MDSW application.</t>
  </si>
  <si>
    <t>Instruments and appliances used in medical, surgical, dental or veterinary sciences, incl. scintigraphic apparatus, other electro-medical apparatus and sight-testing instruments, n.e.s. (HS code(s): 9018)</t>
  </si>
  <si>
    <t>9018 - Instruments and appliances used in medical, surgical, dental or veterinary sciences, incl. scintigraphic apparatus, other electro-medical apparatus and sight-testing instruments, n.e.s.</t>
  </si>
  <si>
    <t>11.040 - Medical equipment</t>
  </si>
  <si>
    <r>
      <rPr>
        <sz val="11"/>
        <rFont val="Calibri"/>
      </rPr>
      <t>https://members.wto.org/crnattachments/2025/TBT/PHL/25_03466_00_e.pdf</t>
    </r>
  </si>
  <si>
    <t>Energy Conservation Program: Energy Conservation Standards for 
Conventional Cooking Tops</t>
  </si>
  <si>
    <t xml:space="preserve">Proposed rule; request for comments - The Department of 
Energy (DOE) is proposing to rescind the amended design requirements 
for conventional cooking tops. This will return the design requirements 
for conventional cooking tops to the standards for kitchen ranges and 
ovens set by Congress: Gas kitchen ranges and ovens having an 
electrical supply cord shall not be equipped with a constant burning 
pilot for products manufactured on or after 1 January 1990.DOE will hold a webinar on Thursday, 29 May 2025, from 1:00 p.m. to 4:00 p.m.Eastern Time. See section III, ''Public Participation,'' for webinar registration information, participant instructions, and information about the capabilities available to webinar participants. _x000D_
</t>
  </si>
  <si>
    <t>Conventional cooking tops; Cooking ranges, working tables, ovens and similar appliances (ICS code(s): 97.040.20)</t>
  </si>
  <si>
    <t>97.040.20 - Cooking ranges, working tables, ovens and similar appliances</t>
  </si>
  <si>
    <r>
      <rPr>
        <sz val="11"/>
        <rFont val="Calibri"/>
      </rPr>
      <t>https://members.wto.org/crnattachments/2025/TBT/USA/25_03463_00_e.pdf</t>
    </r>
  </si>
  <si>
    <t>Energy Conservation Program: Energy Conservation Standards for 
Faucets</t>
  </si>
  <si>
    <t>Notice of proposed rulemakings; request for comments - The Department of Energy (DOE) is proposing to rescind the amended water use standards for faucets. If finalized, this will reset existing water use requirements for faucets to the statutory standard.DOE will hold a meeting via a webinar on Thursday, 29 May 2025, from 1:00 p.m. to 4:00 p.m.Eastern Time. See section III of this document, ''Public Participation,'' for webinar registration information, participant instructions and information about the capabilities available to webinar participants.</t>
  </si>
  <si>
    <t>Faucets; Sanitary installations (ICS code(s): 91.140.70)</t>
  </si>
  <si>
    <t>91.140.70 - Sanitary installations</t>
  </si>
  <si>
    <r>
      <rPr>
        <sz val="11"/>
        <rFont val="Calibri"/>
      </rPr>
      <t>https://members.wto.org/crnattachments/2025/TBT/USA/25_03465_00_e.pdf</t>
    </r>
  </si>
  <si>
    <t>Energy Conservation Program: Energy Conservation Standards for 
Compact Residential Clothes Washers</t>
  </si>
  <si>
    <t>Notice of proposed rulemaking; request for comments - The Department of Energy (DOE) is proposing to rescind the efficiency standards for compact residential clothes washers. If adopted, this will eliminate the efficiency standards for compact residential clothes washers completely, leaving the standards for standard size residential clothes washers.DOE will hold a meeting via a webinar on Thursday, 29 May 2025, from 1:00 p.m. to 4:00 p.m.Eastern Time. See section III of this document, ''Public Participation,'' for webinar registration information, participant instructions and information about the capabilities available to webinar participants.</t>
  </si>
  <si>
    <t>Household or laundry-type washing machines, incl. machines which both wash and dry; parts thereof (HS code(s): 8450); Laundry appliances (ICS code(s): 97.060)</t>
  </si>
  <si>
    <r>
      <rPr>
        <sz val="11"/>
        <rFont val="Calibri"/>
      </rPr>
      <t>https://members.wto.org/crnattachments/2025/TBT/USA/25_03464_00_e.pdf</t>
    </r>
  </si>
  <si>
    <t>Draft Order of the Ministry of Communities and Territories Development of Ukraine “On Approval of the Technical Regulation for Energy Labeling of Refrigerating Appliances with a Direct Sales Function”            </t>
  </si>
  <si>
    <t>The draft Order proposes to approve the Technical Regulation on energy labeling of refrigerating appliances with a direct sales function, which will provide consumers with information on the level of efficiency of energy consumption by energy-consuming products, as well as additional information that will enable consumers to choose the most energy-efficient products.This Technical Regulation establishes requirements for energy labeling and additional information on refrigerating appliances with a direct sales function, including appliances sold for cooling goods other than food.The Technical Regulation has been developed on the basis of Commission Delegated Regulation (EU) No 2019/2018 of 11 March 2019 supplementing Regulation (EU) No 2017/1369 of the European Parliament and of the Council with regard to the energy labelling of refrigerating appliances with a direct sales function. </t>
  </si>
  <si>
    <t>Refrigerating appliances with a direct sales function</t>
  </si>
  <si>
    <t>97.040.30 - Domestic refrigerating appliances</t>
  </si>
  <si>
    <t>Consumer information, labelling (TBT); Quality requirements (TBT); Harmonization (TBT); Cost saving and productivity enhancement (TBT)</t>
  </si>
  <si>
    <r>
      <rPr>
        <sz val="11"/>
        <rFont val="Calibri"/>
      </rPr>
      <t>https://members.wto.org/crnattachments/2025/TBT/UKR/25_03467_00_x.pdf
https://members.wto.org/crnattachments/2025/TBT/UKR/25_03467_01_x.pdf
https://members.wto.org/crnattachments/2025/TBT/UKR/25_03467_02_x.pdf
https://members.wto.org/crnattachments/2025/TBT/UKR/25_03467_03_x.pdf
https://members.wto.org/crnattachments/2025/TBT/UKR/25_03467_04_x.pdf
https://members.wto.org/crnattachments/2025/TBT/UKR/25_03467_05_x.pdf
https://members.wto.org/crnattachments/2025/TBT/UKR/25_03467_06_x.pdf
https://members.wto.org/crnattachments/2025/TBT/UKR/25_03467_07_x.pdf
https://members.wto.org/crnattachments/2025/TBT/UKR/25_03467_08_x.pdf
https://members.wto.org/crnattachments/2025/TBT/UKR/25_03467_09_x.pdf
https://members.wto.org/crnattachments/2025/TBT/UKR/25_03467_10_x.pdf
https://mindev.gov.ua/news/povidomlennia-pro-opryliudnennia-proiektu-nakazu-ministerstva-rozvytku-hromad-ta-terytorii-ukrainy-2304</t>
    </r>
  </si>
  <si>
    <t>Draft Commission Delegated Regulation supplementing Regulation (EU) 2024/2847 of the European Parliament and of the Council with regard to an exclusion from the application of that Regulation for certain products with digital elements falling within the scope of Regulation 168/2013 of the European Parliament and of the Council </t>
  </si>
  <si>
    <t>UN regulation No 155 on Cyber Security and Cyber Security Management System has now been updated to include ‘L-category vehicles’, i.e. a wide range of vehicle types with two, three and four wheels. Commission Delegated Regulation (EU) …/... of XXX amending Delegated Regulation (EU) 44/2014 to lay down technical requirements and testing procedures regarding the protection of L-category vehicles against cyberattacks, which will be adopted in parallel to this Delegated Act, makes the application of UN regulation No 155 mandatory for the type approval of such vehicles as of 11 December 2027, the date of application of the Cyber Resilience Act.UN Regulation No 155 is designed to address cybersecurity risks in a manner that is comparable to the Cyber Resilience Act, achieving a similar level of protection and ensuring consistency with the type-approval framework applying to L-category vehicles. Therefore, in order to avoid overlapping requirements, this Delegated Act supplements the Cyber Resilience Act by excluding from its application products with digital elements to which Regulation (EU) 168/2013 of the European Parliament and of the Council applies.</t>
  </si>
  <si>
    <t>Products with digital elements (i.e. software, including standalone software, and hardware and its remote data processing, including hardware and software components) whose intended or reasonably foreseeable use includes a direct or indirect logical or physical data connection to a device or network. Specifically, this draft measure concerns products with digital elements to which Regulation 168/2013 applies, namely L-category vehicles (motor cycles and certain other types of vehicles)ICS codes include: 33.040 – Telecommunication systems; 33.050 – Telecommunication terminal equipment; 35.020 – Information technology (IT) in general; 35.030 – IT Security; 35.080 – Software; 43.140 - Motorcycles and mopeds; 43.150 - Cycles</t>
  </si>
  <si>
    <t>33.040 - Telecommunication systems; 33.050 - Telecommunication terminal equipment; 35.020 - Information technology (IT) in general; 35.080 - Software; 43.140 - Motorcycles and mopeds; 43.150 - Cycles</t>
  </si>
  <si>
    <t>Prevention of deceptive practices and consumer protection (TBT); Protection of human health or safety (TBT)</t>
  </si>
  <si>
    <r>
      <rPr>
        <sz val="11"/>
        <rFont val="Calibri"/>
      </rPr>
      <t>https://members.wto.org/crnattachments/2025/TBT/EEC/25_03452_00_e.pdf</t>
    </r>
  </si>
  <si>
    <t>SI 23907 - Sharps injury protection – Requirements and test methods – Sharps containers</t>
  </si>
  <si>
    <t>The existing Mandatory Standard, SI 23907, dealing with sharps containers, shall be declared voluntary. This declaration aims to remove unnecessary trade obstacles and lower trade barriers._x000D_
These products are registered and listed in the Israel Medical Devices Law 5772-2012, which requires compliance with European, US, or other developed country regulations for medical devices. The registration process in the Medical Devices Register is sufficient, and there is no need for duplication or regulatory overlap.</t>
  </si>
  <si>
    <t>Sharps injury protection –  Sharps containers (HS code(s): 392310); (ICS code(s): 11.040.99)</t>
  </si>
  <si>
    <t>392310 - Boxes, cases, crates and similar articles for the conveyance or packaging of goods, of plastics</t>
  </si>
  <si>
    <t>11.040.99 - Other medical equipment</t>
  </si>
  <si>
    <t>Reducing trade barriers and facilitating trade (TBT)</t>
  </si>
  <si>
    <r>
      <rPr>
        <sz val="11"/>
        <rFont val="Calibri"/>
      </rPr>
      <t>https://members.wto.org/crnattachments/2025/TBT/ISR/25_03456_00_x.pdf</t>
    </r>
  </si>
  <si>
    <t>SDA/MAPAOrdinance No.1277, 7 May 2025</t>
  </si>
  <si>
    <t>SDA/MAPA Ordinance No. 1277 opens a 75-day period for public consultation on the draft ordinance to approve technical regulation of identity and quality for the products of the corn distillery.The Ordinance and the project are available on Ministry of Agriculture website:https://www.gov.br/agricultura/pt-br/acesso-a-informacao/participacao-social/consultas-publicas/2025/consulta-publica-submete-a-consulta-publica-a-proposta-de-portaria-que-aprova-o-regulamento-tecnico-de-identidade-e-qualidade-para-os-coprodutos-da-destilaria-de-milho/consulta-publica-submete-a-consulta-publica-a-proposta-de-portaria-que-aprova-o-regulamento-tecnico-de-identidade-e-qualidade-para-os-coprodutos-da-destilaria-de-milhoTechnically substantiated suggestions should be forwarded through the Normative Act Monitoring System - SISMAN, of the Department of Agricultural Defense - SDA/MAPA, through the link:https://sistemasweb.agricultura.gov.br/solicita/</t>
  </si>
  <si>
    <t>Corn distiller by-products / Distillers grains</t>
  </si>
  <si>
    <t>67.060 - Cereals, pulses and derived products</t>
  </si>
  <si>
    <r>
      <rPr>
        <sz val="11"/>
        <rFont val="Calibri"/>
      </rPr>
      <t>https://www.in.gov.br/web/dou/-/portaria-sda/mapa-n-1.277-de-7-de-maio-de-2025-627973629</t>
    </r>
  </si>
  <si>
    <t>Armenia</t>
  </si>
  <si>
    <t>Eurasian Economic Commission Council Draft Decision on amendments to the Eurasian Economic Commission Council Decision No. 1 of January 21, 2022</t>
  </si>
  <si>
    <t>-  extending the transition period until December 31, 2030, to allow for the continued circulation within the Union of veterinary medicinal products registered in the member states of the Union according to national procedures;­  - maintaining the possibility for veterinary medicinal products registered in accordance with the legislation of the Member States of the Union before the entry into force of the Rules for the Regulation of Circulation of Veterinary Medicinal Products in the Customs Territory of the Eurasian Economic Union, as approved by the Decision of the Council of the Eurasian Economic Commission No. 1 of January 21, 2022 (hereinafter referred to as the Union Rules), to continue circulation within the Customs Territory of the Union until the end of the transition period, i.e., until December 31, 2030, in the event of amendments to the registration dossier of these veterinary medicinal products;­    - adjustments of certain provisions of the Union Rules of a clarifying and technical nature.</t>
  </si>
  <si>
    <t>Veterinary medicinal products</t>
  </si>
  <si>
    <t>11.220 - Veterinary medicine</t>
  </si>
  <si>
    <t>Protection of animal or plant life or health (TBT)</t>
  </si>
  <si>
    <t>Eurasian Economic Commission Collegium Draft Decision on amendments to the Section 12 of the Chapter II of the Common sanitary-epidemiological and hygienic requirements for products subject to sanitary-epidemiological supervision (control)</t>
  </si>
  <si>
    <t>The draft provides for amendments to the Section 12 of the Chapter II of the Common sanitary-epidemiological and hygienic requirements for products subject to sanitary-epidemiological supervision (control), approved by the Customs Union Commission Decision No. 299 dated May 28, 2010, with respect to updating the requirements for personal hygiene products.</t>
  </si>
  <si>
    <t>Personal hygiene products</t>
  </si>
  <si>
    <t>71.100.70 - Cosmetics. Toiletries; 97.170 - Body care equipment</t>
  </si>
  <si>
    <t>Human health</t>
  </si>
  <si>
    <t>Russian Federation</t>
  </si>
  <si>
    <t>Designation of Shitei Yakubutsu (designated substances), based on the Act on Securing Quality, Efficacy and Safety of Products Including Pharmaceuticals and Medical Devices (hereinafter referred to as the Act). (1960, Law No.145) </t>
  </si>
  <si>
    <t>Proposal for the additional designation of 1 substance as Shitei Yakubutsu, and its proper uses under the Act.　</t>
  </si>
  <si>
    <t>Substances with probable effects on the central nervous system</t>
  </si>
  <si>
    <r>
      <rPr>
        <sz val="11"/>
        <rFont val="Calibri"/>
      </rPr>
      <t>https://members.wto.org/crnattachments/2025/TBT/JPN/25_03422_00_e.pdf</t>
    </r>
  </si>
  <si>
    <t>Informe técnico preliminar para el establecimiento del estándar de eficiencia energética de vehículos motorizados medianos (Preliminary technical report for the establishment of the energy efficiency standard for medium-duty motorized vehicles); (56 pages, in Spanish)</t>
  </si>
  <si>
    <t>The notified preliminary technical report states that Law No. 21.305 on energy efficiency, published on 13 February 2021, provides, inter alia, for the establishment of energy efficiency standards for light-, medium- and heavy-duty vehicles (Article 7). The Ministry of Energy must therefore set standards, which will consist of energy efficiency targets, in kilometres per litre of gasoline equivalent, in average terms for all individual approval certificates issued or certificates of compliance with Supreme Decree No. 55 of 1994 of the Ministry of Transport and Telecommunications, or that replacing it, as appropriate.</t>
  </si>
  <si>
    <t>Medium-duty motorized vehicles</t>
  </si>
  <si>
    <t>43.020 - Road vehicles in general</t>
  </si>
  <si>
    <r>
      <rPr>
        <sz val="11"/>
        <rFont val="Calibri"/>
      </rPr>
      <t>https://members.wto.org/crnattachments/2025/TBT/CHL/25_03359_00_s.pdf</t>
    </r>
  </si>
  <si>
    <t>Guyana</t>
  </si>
  <si>
    <t>Specification for Low pressure regulators for use with liquefied petroleum gas (LPG)</t>
  </si>
  <si>
    <t>This draft standard is a revision of, and will supersede, GYS 523:2018. It specifies materials, construction, performance and testing requirements for low pressure single or two stage regulators for use with liquefied petroleum gas mixtures in vapour phase up to 4.903kN/m2 (0.711 PSI or 4.903 mbar) [50gf/cm2 or 500mm water column (WC) or 19.685-inch WC] outlet pressure. The revised standard is intended to be mandatory and aims to guide consumers, manufacturers, importers, and handlers of this product by outlining clear safety requirements. Furthermore, it will serve as a regulatory tool for agencies and stakeholders involved in the regulation and importation of LPG regulators, helping to limit or prevent defective or non-compliant products on the local market. This revision also aims to raise consumer awareness and safety for everyone who uses these cylinders.</t>
  </si>
  <si>
    <t>Gas cylinders (ICS code(s): 23.020.35); Pressure regulators (ICS code(s): 23.060.40); Petroleum products and natural gas handling equipment (ICS code(s): 75.200)</t>
  </si>
  <si>
    <t>23.020.35 - Gas cylinders; 23.060.40 - Pressure regulators; 75.200 - Petroleum products and natural gas handling equipment</t>
  </si>
  <si>
    <t>Consumer information, labelling (TBT); Prevention of deceptive practices and consumer protection (TBT); Protection of human health or safety (TBT); Quality requirements (TBT)</t>
  </si>
  <si>
    <r>
      <rPr>
        <sz val="11"/>
        <rFont val="Calibri"/>
      </rPr>
      <t>https://members.wto.org/crnattachments/2025/TBT/GUY/25_03347_00_e.pdf
https://gnbsgy.org/standardisation/standards-for-public-comments/</t>
    </r>
  </si>
  <si>
    <t>Proyecto de Protocolo de análisis y/o ensayo de seguridad de producto eléctrico PE N° 8/1:2025 (Draft safety analysis and/or test protocol for electrical products PE No. 8/1:2025) (11 pages, in Spanish)</t>
  </si>
  <si>
    <t>The notified Protocol establishes the safety certification procedure for the following electronic audio and video products:Television sets, defined as any equipment whose main function is to broadcast television programmes (audio and video) and which has a built-in tuner. This includes television sets that use the following display technologies: CRT, LCD, LCD-LED, OLED, QLED, QNED, Mini LED, AMOLED, ULED, NanoCell, Neo QLED or similar. Products with a diagonal measurement of 65" or less and products with external power sources are included.Exceptions:• Products that operate at a voltage of up to 12 VDC and that do not have a voltage adapter to connect them to the AC power supply;• Products that operate at a voltage of up to 12 VDC and that have rechargeable batteries and a voltage adapter (AC to DC) to connect to the mains power supply;• PC monitors with a tuner, but whose main function is to display images from the PC.</t>
  </si>
  <si>
    <t>Televisions</t>
  </si>
  <si>
    <t>33.160.25 - Television receivers; 97.200 - Equipment for entertainment</t>
  </si>
  <si>
    <r>
      <rPr>
        <sz val="11"/>
        <rFont val="Calibri"/>
      </rPr>
      <t>https://members.wto.org/crnattachments/2025/TBT/CHL/25_03336_00_s.pdf</t>
    </r>
  </si>
  <si>
    <t>Draft Resolution of the Cabinet of Ministers of Ukraine “On Approval of the Technical Regulation on Machinery”</t>
  </si>
  <si>
    <t>The draft Resolution proposes the approval of the Technical Regulation on Machinery, developed on the basis of Regulation (EU) 2023/1230 of the European Parliament and of the Council of 14 June 2023 on machinery and repealing Directive 2006/42/EC of the European Parliament and of the Council and Council Directive 73/361/EEC.The draft Resolution also provides that:the placing on the market of products that comply with the requirements of the Technical Regulation on the Safety of Machine, approved by the Resolution of the Cabinet of Ministers of Ukraine No. 62 of 30 January 2013, and that were put into circulation before the date of entry into force of this Resolution, may not be prohibited or restricted due to non-compliance with the requirements of the new Technical Regulation approved by this Resolution;type examination certificates and decisions on the approval of quality management system issued in accordance with the Technical Regulation on the Safety of Machine, approved by the Resolution of the Cabinet of Ministers of Ukraine No. 62 of 30 January 2013, shall remain valid until their expiry dates.</t>
  </si>
  <si>
    <t>Machinery; interchangeable equipment; safety components; lifting accessories; chains, ropes and webbing; removable mechanical transmission devices; partly completed machinery</t>
  </si>
  <si>
    <t>13.110 - Safety of machinery</t>
  </si>
  <si>
    <t>Protection of animal or plant life or health (TBT); Protection of the environment (TBT); Quality requirements (TBT); Harmonization (TBT); Reducing trade barriers and facilitating trade (TBT)</t>
  </si>
  <si>
    <r>
      <rPr>
        <sz val="11"/>
        <rFont val="Calibri"/>
      </rPr>
      <t>https://members.wto.org/crnattachments/2025/TBT/UKR/25_03304_14_x.pdf
https://members.wto.org/crnattachments/2025/TBT/UKR/25_03304_15_x.pdf
https://members.wto.org/crnattachments/2025/TBT/UKR/25_03304_00_x.pdf
https://members.wto.org/crnattachments/2025/TBT/UKR/25_03304_01_x.pdf
https://members.wto.org/crnattachments/2025/TBT/UKR/25_03304_02_x.pdf
https://members.wto.org/crnattachments/2025/TBT/UKR/25_03304_03_x.pdf
https://members.wto.org/crnattachments/2025/TBT/UKR/25_03304_04_x.pdf
https://members.wto.org/crnattachments/2025/TBT/UKR/25_03304_05_x.pdf
https://members.wto.org/crnattachments/2025/TBT/UKR/25_03304_06_x.pdf
https://members.wto.org/crnattachments/2025/TBT/UKR/25_03304_07_x.pdf
https://members.wto.org/crnattachments/2025/TBT/UKR/25_03304_08_x.pdf
https://members.wto.org/crnattachments/2025/TBT/UKR/25_03304_09_x.pdf
https://members.wto.org/crnattachments/2025/TBT/UKR/25_03304_10_x.pdf
https://members.wto.org/crnattachments/2025/TBT/UKR/25_03304_11_x.pdf
https://members.wto.org/crnattachments/2025/TBT/UKR/25_03304_12_x.pdf
https://members.wto.org/crnattachments/2025/TBT/UKR/25_03304_13_x.pdf</t>
    </r>
  </si>
  <si>
    <t>Tanzania</t>
  </si>
  <si>
    <t>DEAS 1265: 2025, Pea seed — Requirements for certification, First Edition</t>
  </si>
  <si>
    <t>This Draft East African Standard specifies the certification requirements for the production of pre-basic, basic and certified, and standard seed of pea (Pisum sativum). It covers requirements for eligible varieties, field standards, field inspections, seed sampling, laboratory requirements, certificates, packaging, labelling, and post control tests.</t>
  </si>
  <si>
    <t>Vegetable seeds, for sowing (HS code(s): 120991); Plant growing (ICS code(s): 65.020.20)</t>
  </si>
  <si>
    <t>120991 - Vegetable seeds, for sowing</t>
  </si>
  <si>
    <t>65.020.20 - Plant growing</t>
  </si>
  <si>
    <t>Consumer information, labelling (TBT); Prevention of deceptive practices and consumer protection (TBT); Protection of animal or plant life or health (TBT); Quality requirements (TBT)</t>
  </si>
  <si>
    <r>
      <rPr>
        <sz val="11"/>
        <rFont val="Calibri"/>
      </rPr>
      <t>https://members.wto.org/crnattachments/2025/TBT/UGA/25_03316_00_e.pdf</t>
    </r>
  </si>
  <si>
    <t>Peru</t>
  </si>
  <si>
    <t>Proyecto de Reglamento de la Ley Nº 29632, Ley para erradicar la elaboración y comercialización de bebidas alcohólicas informales, adulteradas o no aptas para el consumo humano (Draft regulations implementing Law No. 29632 eradicating the manufacture and marketing of alcoholic beverages that are informal, adulterated or unfit for human consumption) (37 pages, in Spanish)</t>
  </si>
  <si>
    <t>The purpose of the notified draft regulations implementing Law No. 29632 eradicating the manufacture and marketing of alcoholic beverages that are informal, adulterated or unfit for human consumption is to establish the regulatory provisions of this Law, with a view to establishing specifications and procedures for overseeing, inspecting and sanctioning the production or entry into the country of ethyl alcohol until it reaches its final destination, as well as for preventing the manufacture, marketing and consumption of alcoholic beverages that are informal, adulterated or unfit for human consumption.G/TBT/N/PER/168- 2 -</t>
  </si>
  <si>
    <t>Ethyl alcohol, which may have other trade, technical or non-proprietary names such as ethanol, anhydrol, ethyl hydrate, ethyl hydroxide, absolute alcohol and methyl carbinol2207.10.00.00: Undenatured ethyl alcohol of an alcoholic strength by volume of 80% vol. or higher2208.90.10.00: Undenatured ethyl alcohol of an alcoholic strength by volume of less than 80% vol</t>
  </si>
  <si>
    <t>220890 - Ethyl alcohol of an alcoholic strength of &lt; 80% vol, not denatured; spirits and other spirituous beverages (excl. compound alcoholic preparations of a kind used for the manufacture of beverages, spirits obtained by distilling grape wine or grape marc, whiskies, rum and other spirits obtained by distilling fermented sugar-cane products, gin, geneva, vodka, liqueurs and cordials); 220710 - Undenatured ethyl alcohol, of actual alcoholic strength of &gt;= 80%</t>
  </si>
  <si>
    <t>67.160.10 - Alcoholic beverages</t>
  </si>
  <si>
    <r>
      <rPr>
        <sz val="11"/>
        <rFont val="Calibri"/>
      </rPr>
      <t>https://members.wto.org/crnattachments/2025/TBT/PER/25_03301_00_s.pdf</t>
    </r>
  </si>
  <si>
    <t>Burundi</t>
  </si>
  <si>
    <t>Honduras</t>
  </si>
  <si>
    <t>Reglamento General de Inocuidad Agroalimentaria (General Regulation on Agri-Food Safety) (64 pages, in Spanish)</t>
  </si>
  <si>
    <t>The purpose of the notified General Regulation on Agri-Food Safety is to develop the provisions of the Law on Plant and Animal Health (No. 157-94), as amended by Decree No. 344-205 on food safety and adequacy, in order to protect consumers' health and facilitate food trade. The agri-food safety inspection and certification system of the Technical Directorate of Agri-Food Safety (DIA) must establish and implement regulatory programmes and requirements for approval, inspection, certification, surveillance and monitoring based on risk analysis concepts in order to ensure the supply of safe food.The notified General Regulation applies to the production of meat and meat products, fishery and aquaculture products, milk and milk products, apiculture products, fruits and vegetables and feedstuffs, during the stages of primary production, processing, storage, import and export.</t>
  </si>
  <si>
    <t>Meat and edible meat offal (HS code: 02); Fish and crustaceans, molluscs and other aquatic invertebrates (HS code: 03); Dairy produce; birds' eggs; natural honey; edible products of animal origin, not elsewhere specified or included (HS code: 04); Edible vegetables and certain roots and tubers (HS code: 07); Edible fruit and nuts; peel of citrus fruit or melons (HS code: 08); Coffee, tea, maté and spices (HS code: 09); Cereals (HS code: 08); Oil seeds and oleaginous fruits; miscellaneous grains, seeds and fruit; industrial or medicinal plants; straw and fodder (HS code: 12); Cocoa and cocoa preparations (HS code: 18); Preparations of cereals, flour, starch or milk; pastrycooks' products (HS code: 19); Preparations of vegetables, fruit, nuts or other parts of plants (HS code: 20).Buildings and installations for processing and storage of agricultural produce (ICS code: 65.040.20); Other standards related to farm buildings and installations (ICS code: 65.040.99); Animal feeding stuffs (ICS code: 65.120); Beekeeping (ICS code: 65.140); Fishing and fish breeding (ICS code: 65.150); Processes in the food industry (ICS code: 67.020); General methods of tests and analysis for food products (ICS code: 67.050); Cereals, pulses and derived products (ICS code: 67.060); Fruits. Vegetables (ICS code: 67.080); Milk and milk products (ICS code: 67.100); Meat, meat products and other animal produce (ICS code: 67.120); Coffee and coffee substitutes G/TBT/N/HND/105- 2 - (ICS code: 67.140.20); Cocoa (ICS code: 67.140.30); Prepackaged and prepared foods (ICS code: 67.230).</t>
  </si>
  <si>
    <t>02 - MEAT AND EDIBLE MEAT OFFAL; 03 - FISH AND CRUSTACEANS, MOLLUSCS AND OTHER AQUATIC INVERTEBRATES; 04 - DAIRY PRODUCE; BIRDS' EGGS; NATURAL HONEY; EDIBLE PRODUCTS OF ANIMAL ORIGIN, NOT ELSEWHERE SPECIFIED OR INCLUDED; 07 - EDIBLE VEGETABLES AND CERTAIN ROOTS AND TUBERS; 08 - EDIBLE FRUIT AND NUTS; PEEL OF CITRUS FRUIT OR MELONS; 09 - COFFEE, TEA, MATÉ AND SPICES; 10 - CEREALS; 12 - OIL SEEDS AND OLEAGINOUS FRUITS; MISCELLANEOUS GRAINS, SEEDS AND FRUIT; INDUSTRIAL OR MEDICINAL PLANTS; STRAW AND FODDER; 18 - COCOA AND COCOA PREPARATIONS; 19 - PREPARATIONS OF CEREALS, FLOUR, STARCH OR MILK; PASTRYCOOKS' PRODUCTS; 20 - PREPARATIONS OF VEGETABLES, FRUIT, NUTS OR OTHER PARTS OF PLANTS</t>
  </si>
  <si>
    <t>65.040.20 - Buildings and installations for processing and storage of agricultural produce; 65.040.99 - Other standards related to farm buildings and installations; 65.120 - Animal feeding stuffs; 65.140 - Beekeeping; 65.150 - Fishing and fish breeding; 67.020 - Processes in the food industry; 67.050 - General methods of tests and analysis for food products; 67.060 - Cereals, pulses and derived products; 67.080 - Fruits. Vegetables; 67.100 - Milk and milk products; 67.120 - Meat, meat products and other animal produce; 67.140.20 - Coffee and coffee substitutes; 67.140.30 - Cocoa; 67.230 - Prepackaged and prepared foods</t>
  </si>
  <si>
    <r>
      <rPr>
        <sz val="11"/>
        <rFont val="Calibri"/>
      </rPr>
      <t>https://sde.gob.hn/wp-content/uploads/2025/05/SENASA_Honduras_Reglamento_General_de_Inocuidad_Agroalimentaria.pdf</t>
    </r>
  </si>
  <si>
    <t>Uganda</t>
  </si>
  <si>
    <t>Kenya</t>
  </si>
  <si>
    <t>CDC 9(3267) DTZS, Gaseous Oxygen for medical use – Specification, Second Edition</t>
  </si>
  <si>
    <t>This Tanzania standard specifies requirements, sampling and test method for gaseous oxygen that is intended to be used for medical applications._x000D_
This Tanzania Standard does not apply to oxygen for industrial, electronic or other applications</t>
  </si>
  <si>
    <t>Oxygen (HS code(s): 280440); Gases for industrial application (ICS code(s): 71.100.20)</t>
  </si>
  <si>
    <t>280440 - Oxygen</t>
  </si>
  <si>
    <t>71.100.20 - Gases for industrial application</t>
  </si>
  <si>
    <t>Consumer information, labelling (TBT); Prevention of deceptive practices and consumer protection (TBT); Protection of human health or safety (TBT); Quality requirements (TBT); Reducing trade barriers and facilitating trade (TBT); Cost saving and productivity enhancement (TBT)</t>
  </si>
  <si>
    <r>
      <rPr>
        <sz val="11"/>
        <rFont val="Calibri"/>
      </rPr>
      <t>https://members.wto.org/crnattachments/2025/TBT/TZA/25_03261_00_e.pdf</t>
    </r>
  </si>
  <si>
    <t>CDC 9 (3269) DTZS, Dissolved acetylene gas – Specification, Second edition</t>
  </si>
  <si>
    <t>This Tanzania Standard describes the requirements, sampling, and test methods for technical grade acetylene gas dissolved in acetone or any other suitable solvent._x000D_
It is intended to be used for welding, cutting and other general purposes</t>
  </si>
  <si>
    <t>Hydrocarbons, acyclic, unsaturated (excl. ethylene, propene "propylene", butene "butylene" and isomers thereof and Buta-1,3-diene and isoprene) (HS code(s): 290129); Gases for industrial application (ICS code(s): 71.100.20)</t>
  </si>
  <si>
    <t>290129 - Hydrocarbons, acyclic, unsaturated (excl. ethylene, propene "propylene", butene "butylene" and isomers thereof and Buta-1,3-diene and isoprene)</t>
  </si>
  <si>
    <r>
      <rPr>
        <sz val="11"/>
        <rFont val="Calibri"/>
      </rPr>
      <t>https://members.wto.org/crnattachments/2025/TBT/TZA/25_03263_00_e.pdf</t>
    </r>
  </si>
  <si>
    <t>Egypt</t>
  </si>
  <si>
    <t>Draft of Egyptian standard for “cullet glass used for recycle - general characteristics and requirements”</t>
  </si>
  <si>
    <t>This draft of Egyptian standard specifies the minimum requirements for recycled glass waste and for glass scrap resulting from crushing and processing to be suitable for use. The standard also includes definitions, classification, testing methods and requirements for using the scraped glass at various industries.worth mentioning is that this draft standard complies with the following:Commission Regulation (EU) No 1179/2012 establishing criteria determining when glass cullet ceases to be waste under Directive 2008/98/EC of the European Parliament and of the CouncilGlass Recycling Handbook - Assessment of Available TechnologiesWaste Glass Industry Standards- Australian Government  - Department of agriculture water and the environmentSpecifications for recycled crushed glass as an engineering material report.                               </t>
  </si>
  <si>
    <t>Raw materials and raw glass (ICS code(s): 81.040.10)</t>
  </si>
  <si>
    <t>81.040.10 - Raw materials and raw glass</t>
  </si>
  <si>
    <t>Protection of the environment (TBT); Quality requirements (TBT)</t>
  </si>
  <si>
    <t>DEAS 1255: 2024, Baby pacifier/soother — Specification, First Edition</t>
  </si>
  <si>
    <t>This Draft East African Standard specifies requirements, sampling and test methods for baby pacifiers/soothers. This standard is not applicable to fruit pacifier.</t>
  </si>
  <si>
    <t>(HS code(s): 3926); (ICS code(s): 97.200.50), Baby pacifier, Baby soother</t>
  </si>
  <si>
    <t>3926 - Articles of plastics and articles of other materials of heading 3901 to 3914, n.e.s.</t>
  </si>
  <si>
    <t>97.200.50 - Toys</t>
  </si>
  <si>
    <t>Consumer information, labelling (TBT); Prevention of deceptive practices and consumer protection (TBT); Protection of human health or safety (TBT); Quality requirements (TBT); Harmonization (TBT); Reducing trade barriers and facilitating trade (TBT)</t>
  </si>
  <si>
    <r>
      <rPr>
        <sz val="11"/>
        <rFont val="Calibri"/>
      </rPr>
      <t>https://members.wto.org/crnattachments/2025/TBT/UGA/25_03273_00_e.pdf</t>
    </r>
  </si>
  <si>
    <t>DEAS 1263:2025, Sweetpotato seed — Requirements for certification, First Edition</t>
  </si>
  <si>
    <t>This draft East African Standard specifies the certification requirements for pre-basic, basic, and certified sweetpotato seed (Ipomoea batatas (L) Lam). It covers requirements for eligible varieties, application for certification, field requirements, field inspection, requirements for eligible varieties, application for certification, field requirements, field inspection, storage inspection, size and grading, packaging and labelling.</t>
  </si>
  <si>
    <t>Seed potatoes (HS code(s): 070110); Plant growing (ICS code(s): 65.020.20)</t>
  </si>
  <si>
    <t>070110 - Seed potatoes</t>
  </si>
  <si>
    <t>DEAS 1256: 2024, Plastic cup — Specification, First Edition</t>
  </si>
  <si>
    <t>This Draft East African Standard specifies requirements, sampling and test methods for plastic cups, with or without handles used for food contact. This standard is not applicable to disposable plastic cups and medical cups.</t>
  </si>
  <si>
    <t>(HS code(s): 3924); (ICS code(s): 83.140.01), Plastic cup</t>
  </si>
  <si>
    <t>3924 - Tableware, kitchenware, other household articles and toilet articles, of plastics (excl. baths, shower-baths, washbasins, bidets, lavatory pans, seats and covers, flushing cisterns and similar sanitary ware)</t>
  </si>
  <si>
    <t>83.140.01 - Rubber and plastics products in general</t>
  </si>
  <si>
    <t>Consumer information, labelling (TBT); Prevention of deceptive practices and consumer protection (TBT); Protection of human health or safety (TBT); Protection of the environment (TBT); Quality requirements (TBT); Harmonization (TBT); Reducing trade barriers and facilitating trade (TBT)</t>
  </si>
  <si>
    <r>
      <rPr>
        <sz val="11"/>
        <rFont val="Calibri"/>
      </rPr>
      <t>https://members.wto.org/crnattachments/2025/TBT/UGA/25_03268_00_e.pdf</t>
    </r>
  </si>
  <si>
    <t>Malawi</t>
  </si>
  <si>
    <t>DMS 2170-1:2024, Steel tubes for non-pressure purposes Part 1: Sections for scaffolding, general engineering and structural applications</t>
  </si>
  <si>
    <t>This draft Malawi Standard covers the requirements fora)         tubes for scaffolding,b)         hollow sections for structural and general engineering purposes, andc)         cold-drawn and cold-formed hollow sections made from welded or seamless tubes</t>
  </si>
  <si>
    <t>Tubes, pipes and hollow profiles, of cast iron. (HS code(s): 7303); Steels for reinforcement of concrete (ICS code(s): 77.140.15)</t>
  </si>
  <si>
    <t>7303 - Tubes, pipes and hollow profiles, of cast iron.</t>
  </si>
  <si>
    <t>77.140.15 - Steels for reinforcement of concrete</t>
  </si>
  <si>
    <t>Consumer information, labelling (TBT); Prevention of deceptive practices and consumer protection (TBT); Quality requirements (TBT); Reducing trade barriers and facilitating trade (TBT)</t>
  </si>
  <si>
    <t>MEDC 9 (3320 DTZS, Modified safari vehicles - Code of practice for safari vehicles modification, Second Edition</t>
  </si>
  <si>
    <t>This Tanzania Standard gives guidelines for modified motor vehicles that are used in wildlife hunting and transportation of tourist within Tanzania national parks and other tourist attractions</t>
  </si>
  <si>
    <t xml:space="preserve">Motor cars and other motor vehicles principally designed for the transport of </t>
  </si>
  <si>
    <t>8703 - Motor cars and other motor vehicles principally designed for the transport of &lt;10 persons, incl. station wagons and racing cars (excl. motor vehicles of heading 8702)</t>
  </si>
  <si>
    <r>
      <rPr>
        <sz val="11"/>
        <rFont val="Calibri"/>
      </rPr>
      <t>https://members.wto.org/crnattachments/2025/TBT/TZA/25_03265_00_e.pdf</t>
    </r>
  </si>
  <si>
    <t>DEAS 1264: 2025,Vegetable seed — Requirements for certification: Part 1 — cucurbit, First Edition</t>
  </si>
  <si>
    <t>This Draft East African Standard specifies the certification requirements for pre-basic, basic, and certified seed of cucurbit vegetable crops. It covers requirements for eligible varieties, field standards, field inspections, seed sampling, laboratory standards, certificates, packaging, labelling, and post-control tests.</t>
  </si>
  <si>
    <r>
      <rPr>
        <sz val="11"/>
        <rFont val="Calibri"/>
      </rPr>
      <t>https://members.wto.org/crnattachments/2025/TBT/UGA/25_03294_00_e.pdf</t>
    </r>
  </si>
  <si>
    <t>Uruguay</t>
  </si>
  <si>
    <t>Proyecto de Resolución GMC Nº 01/25 - Modificación de las Resoluciones GMC Nº 50/97, 53/98, 51/00, 08/06 y 09/07 sobre Aditivos Alimentarios (Draft Common Market Group (GMC) Resolution No. 01/25 – Amendment to GMC Resolutions Nos. 50/97, 53/98, 51/00, 08/06 and 09/07 on food additives) (2 pages, in Spanish)</t>
  </si>
  <si>
    <t>The notified draft GMC Resolution updates the food additives and their maximum concentration levels for food categories 5 (confectionery), 6 (cereals and cereal and/or cereal-based products), 7 (bread and biscuits), 13 (sauces and condiments) and 21 (industrial culinary products).</t>
  </si>
  <si>
    <t>Bread and biscuits, confectionery, industrial culinary products, sauces and condiments, cereals and  cereal and/or cereal-based products.</t>
  </si>
  <si>
    <t>1704 - Sugar confectionery not containing cocoa, incl. white chocolate; 2103 - Sauce and preparations therefor; mixed condiments and mixed seasonings; mustard flour and meal, whether or not prepared, and mustard; 1904 - Prepared foods obtained by the swelling or roasting of cereals or cereal products, e.g. corn flakes; cereals (other than maize "corn") in grain form or in the form of flakes or other worked grains (except flour, groats and meal), pre-cooked or otherwise prepared, n.e.s.; 1905 - Bread, pastry, cakes, biscuits and other bakers' wares, whether or not containing cocoa; communion wafers, empty cachets of a kind suitable for pharmaceutical use, sealing wafers, rice paper and similar products; 2106 - Food preparations, n.e.s.</t>
  </si>
  <si>
    <t>67.040 - Food products in general; 67.060 - Cereals, pulses and derived products; 67.220 - Spices and condiments. Food additives; 67.230 - Prepackaged and prepared foods</t>
  </si>
  <si>
    <r>
      <rPr>
        <sz val="11"/>
        <rFont val="Calibri"/>
      </rPr>
      <t>https://members.wto.org/crnattachments/2025/TBT/URY/25_03266_00_s.pdf</t>
    </r>
  </si>
  <si>
    <t>TBS/ AFDC 13 (3649) DTZS, Spirits not covered by specific standards – Specification, First edition. Note: This Draft East African Standard was also notified under SPS committee</t>
  </si>
  <si>
    <t>This Tanzania standard specifies requirements, sampling and test methods for spirits not covered by specific standards intended for human consumption._x000D_
This standard does not apply to gin, rum, potable spirit, vodka, whisky, liqueurs, brandy, neutral spirit and any other spirits which are covered by specific standards. </t>
  </si>
  <si>
    <t>BEVERAGES, SPIRITS AND VINEGAR (HS code(s): 22); Alcoholic beverages (ICS code(s): 67.160.10)</t>
  </si>
  <si>
    <t>22 - BEVERAGES, SPIRITS AND VINEGAR</t>
  </si>
  <si>
    <t>Consumer information, labelling (TBT); Prevention of deceptive practices and consumer protection (TBT); Protection of human health or safety (TBT); Protection of animal or plant life or health (TBT); Protection of the environment (TBT); Quality requirements (TBT); Harmonization (TBT); Reducing trade barriers and facilitating trade (TBT); Cost saving and productivity enhancement (TBT)</t>
  </si>
  <si>
    <r>
      <rPr>
        <sz val="11"/>
        <rFont val="Calibri"/>
      </rPr>
      <t>https://members.wto.org/crnattachments/2025/TBT/TZA/25_03258_00_e.pdf</t>
    </r>
  </si>
  <si>
    <t>DMS 2170-2:2024, Steel tubes for non-pressure purposes Part 2: Steel tubes of round, oval, square and rectangular section for furniture</t>
  </si>
  <si>
    <t>This draft Malawi Standard cover tubes of mild steel and stainless steel of round, oval, square and rectangular section for use in the manufacture of furniture. It does not cover tubes for pressure purposes.</t>
  </si>
  <si>
    <t>- Angles, shapes and sections, not further worked than cold-formed or cold-finished: (HS code(s): 72166); Steels for reinforcement of concrete (ICS code(s): 77.140.15)</t>
  </si>
  <si>
    <t>72166 - - Angles, shapes and sections, not further worked than cold-formed or cold-finished:</t>
  </si>
  <si>
    <t>MEDC 9(3533) DTZS, Motor vehicles – Motorcycles for general use – Part 2: Specifications for three wheeled motorcycles, Third Edition</t>
  </si>
  <si>
    <t>This draft Tanzania Standard covers the safety related performance characteristics of the three wheeled motorcycles having one wheel at front and two wheels at the rear. The standard specifies the three wheeled motorcycles with the maximum gross vehicle mass (GVM) of 1250 kg. It covers also motor cycles fixed with the sidecar.</t>
  </si>
  <si>
    <t>Motorcycles, incl. mopeds, and cycles fitted with an auxiliary motor, with or without side-cars; side-cars (HS code(s): 8711); Motorcycles and mopeds (ICS code(s): 43.140)</t>
  </si>
  <si>
    <t>8711 - Motorcycles, incl. mopeds, and cycles fitted with an auxiliary motor, with or without side-cars; side-cars</t>
  </si>
  <si>
    <t>43.140 - Motorcycles and mopeds</t>
  </si>
  <si>
    <r>
      <rPr>
        <sz val="11"/>
        <rFont val="Calibri"/>
      </rPr>
      <t>https://members.wto.org/crnattachments/2025/TBT/TZA/25_03264_00_e.pdf</t>
    </r>
  </si>
  <si>
    <t>CDC 9 (3265) DTZS, Gaseous Carbon dioxide – technical grade – Specification, Second Edition </t>
  </si>
  <si>
    <t>This Draft Tanzania Standard prescribes requirements, sampling, and test methods for gaseous carbon dioxide of technical grades. Gaseous Carbon dioxide (technical grade) is intended for fire extinguishers, refrigeration and general purposes.</t>
  </si>
  <si>
    <t>Carbon dioxide (HS code(s): 281121); Gases for industrial application (ICS code(s): 71.100.20)</t>
  </si>
  <si>
    <t>281121 - Carbon dioxide</t>
  </si>
  <si>
    <r>
      <rPr>
        <sz val="11"/>
        <rFont val="Calibri"/>
      </rPr>
      <t>https://members.wto.org/crnattachments/2025/TBT/TZA/25_03259_00_e.pdf</t>
    </r>
  </si>
  <si>
    <t>DMS 2206:2024, Continuously hot-rolled strip and plate/sheet cut from wide strip of non-alloy and alloy steels — Tolerances on dimensions and shape</t>
  </si>
  <si>
    <t>This Draft Malawi Standard specifies tolerances on dimensions and shape for continuously hot-rolled uncoated plate/sheet and strip with a maximum width of 2 200 mm of non-alloy and alloy steels in accordance withTable 1 (see also Annex A). This Draft Malawi Standard also applies to hot-rolled strip for cold rolling.</t>
  </si>
  <si>
    <t>- Not in coils, not further worked than cold-rolled (cold-reduced): (HS code(s): 72092); Flat steel products and semi-products (ICS code(s): 77.140.50)</t>
  </si>
  <si>
    <t>72092 - - Not in coils, not further worked than cold-rolled (cold-reduced):</t>
  </si>
  <si>
    <t>DMS 2213:2024, Hot rolled steel channels, I and H sections Dimensions and masses</t>
  </si>
  <si>
    <t>This draft Malawi Standard specifies the nominal dimensions and masses of the hot rolled steel channels, I and H sections.</t>
  </si>
  <si>
    <t>Bars and rods, hot-rolled, in irregularly wound coils of iron or non-alloy steel, with indentations, ribs, grooves or other deformations produced during the rolling process "ECSC" (HS code(s): 721310); Steel profiles (ICS code(s): 77.140.70)</t>
  </si>
  <si>
    <t>721310 - Bars and rods, hot-rolled, in irregularly wound coils of iron or non-alloy steel, with indentations, ribs, grooves or other deformations produced during the rolling process "ECSC"</t>
  </si>
  <si>
    <t>77.140.70 - Steel profiles</t>
  </si>
  <si>
    <t>CDC9 (3266) DTZS, Gaseous oxygen – technical grade– Specification, Second Edition</t>
  </si>
  <si>
    <t>This Tanzania Standard describes the requirements, sampling, and test methods for gaseous oxygen (technical grade) intended for industrial uses e.g. welding and cutting operations._x000D_
This Tanzania Standard doesn’t cover oxygen intended for aviation and medical or inhalation uses.</t>
  </si>
  <si>
    <r>
      <rPr>
        <sz val="11"/>
        <rFont val="Calibri"/>
      </rPr>
      <t>https://members.wto.org/crnattachments/2025/TBT/TZA/25_03260_00_e.pdf</t>
    </r>
  </si>
  <si>
    <t>CDC 9 (3268) DTZS, Gaseous nitrogen – technical grade – Specification, Second Edition</t>
  </si>
  <si>
    <t>This Tanzania Standard prescribes requirements, sampling and test method for gaseous nitrogen of technical grades. Gaseous nitrogen of technical grade is used as a freezing agent, propellant, packaging gas, purging and general purposes.</t>
  </si>
  <si>
    <t>Nitrogen (HS code(s): 280430); Gases for industrial application (ICS code(s): 71.100.20)</t>
  </si>
  <si>
    <t>280430 - Nitrogen</t>
  </si>
  <si>
    <r>
      <rPr>
        <sz val="11"/>
        <rFont val="Calibri"/>
      </rPr>
      <t>https://members.wto.org/crnattachments/2025/TBT/TZA/25_03262_00_e.pdf</t>
    </r>
  </si>
  <si>
    <t>Chinese Taipei</t>
  </si>
  <si>
    <t>Draft Amendment on the Regulations of Inspection of Imported Foods and Related Products.</t>
  </si>
  <si>
    <t>The Ministry of Health and Welfare proposes to amend provisions of the "Regulations of Inspection of Imported Foods and Related Products". The proposed amendments mainly involve the following points:Revise the application procedures for product import inspections and add supplement provisions.Amend the scope of products subject to batch-by-batch verification.Modify the conditions for preferential measures granted to excellent industry.Update inspection procedures and specify that the costs arising from inspections shall be borne by the Obligatory Inspection Applicant.Adjust the conditions for granting prior release with a guarantee as well as the conditions and methods for deposit payment, and introduce provisions for the cyclical reuse of the prior-release guarantee deposit.Revise the handling procedures for products that comply or fail to comply with regulations.Support electronic operations by establishing a legal basis for electronic delivery.Amend the effective date of the Regulations.</t>
  </si>
  <si>
    <t>Imported Foods and Related Products</t>
  </si>
  <si>
    <t>67.040 - Food products in general</t>
  </si>
  <si>
    <r>
      <rPr>
        <sz val="11"/>
        <rFont val="Calibri"/>
      </rPr>
      <t>https://members.wto.org/crnattachments/2025/TBT/TPKM/25_03267_00_e.pdf
https://members.wto.org/crnattachments/2025/TBT/TPKM/25_03267_00_x.pdf</t>
    </r>
  </si>
  <si>
    <t>DMS 2169:2024, Hexagonal steel wire mesh gabions and revet mattresses</t>
  </si>
  <si>
    <t>This draft Malawi Standard specifies the characteristics of steel wire gabion cages of hexagonal woven wire mesh (that are to be used as gabions when filled with stones) and revet mattresses.</t>
  </si>
  <si>
    <t>ARTICLES OF IRON OR STEEL (HS code(s): 73); Steels for reinforcement of concrete (ICS code(s): 77.140.15)</t>
  </si>
  <si>
    <t>73 - ARTICLES OF IRON OR STEEL</t>
  </si>
  <si>
    <t>Prevention of deceptive practices and consumer protection (TBT); Protection of animal or plant life or health (TBT); Quality requirements (TBT); Reducing trade barriers and facilitating trade (TBT)</t>
  </si>
  <si>
    <t>DMS 2203:2024, Hot-rolled steel plates 3 mm thick or above — Tolerances on dimensions and shape</t>
  </si>
  <si>
    <t>This draft Malawi Standard specifies tolerances on dimensions and shape for hot-rolled non-alloy and alloy steel plates with the following characteristics:a)         Nominal thickness: 3 mm ≤ t ≤ 400 mm;b)         Nominal width: w ≥ 600 mm.Tolerances for products of width w This draft Malawi Standard does not include round plates, custom-made plates, chequer or bulb plate for flooring and wide flats.</t>
  </si>
  <si>
    <t xml:space="preserve">Flat-rolled products of iron or non-alloy steel, of a width of &gt;= 600 mm, in coils, simply hot-rolled, not clad, plated or coated, of a thickness of </t>
  </si>
  <si>
    <t>720827 - Flat-rolled products of iron or non-alloy steel, of a width of &gt;= 600 mm, in coils, simply hot-rolled, not clad, plated or coated, of a thickness of &lt; 3 mm, pickled, without patterns in relief "ECSC"</t>
  </si>
  <si>
    <t>DMS 2208:2024, Cold rolled steel sections — Technical delivery conditions —Dimensions and cross-sectional tolerances</t>
  </si>
  <si>
    <t>This draft Malawi Standard specifies dimensional and cross-sectional tolerances for cold rolled steel sections produced on roll-forming machines.It applies to cold-rolled sections for general use (standard sections) produced from steels conforming to EN 10025, EN 10142 and EN 10147 and in the form of rectangular L, U, C, Z and Omega cross sections as well as split tubes (see Figures 1 to 6).It also applies to cold rolled sections for special applications (special sections) produced from steels listed in clause 5 with other radii, tolerances and shapes.</t>
  </si>
  <si>
    <t>- Angles, shapes and sections, not further worked than cold-formed or cold-finished: (HS code(s): 72166); Steel profiles (ICS code(s): 77.140.70)</t>
  </si>
  <si>
    <t>Proposed amendments to the “Regulation on In Vitro Diagnostic Medical Device Approval/Report/Review etc.” </t>
  </si>
  <si>
    <t>The Korean Ministry of Food and Drug Safety is proposing the amendments of the “Regulation on In Vitro Diagnostic Medical Device Approval/Report/Review etc.” as follows: 1)Addition of “Performance Evaluation Report” to the clinical performance study documentation required for in vitro diagnostic medical devices (IVDs)2) Establishment of definitions and dossier requirements for ‘cybersecurity’ regarding IVDs that use wired or wireless communication technologies, as part of the regulatory approval process3) Inclusion of newly developed IVDs in the scope of expedited review, with restrictions on equivalence comparison during the post-market surveillance period4) Centralization of the identical product review of Class II IVD to the "National Institute of Medical Device Safety Information" which is responsible for Class II certification5) Clarification of administrative procedures for Class I IVDs, etc. </t>
  </si>
  <si>
    <t>In Vitro Diagnostic Medical Devices</t>
  </si>
  <si>
    <t>11.040.55 - Diagnostic equipment</t>
  </si>
  <si>
    <r>
      <rPr>
        <sz val="11"/>
        <rFont val="Calibri"/>
      </rPr>
      <t>https://members.wto.org/crnattachments/2025/TBT/KOR/25_03223_00_x.pdf
https://www.mfds.go.kr/brd/m_209/view.do?seq=44097&amp;srchFr=&amp;srchTo=&amp;srchWord=&amp;srchTp=&amp;itm_seq_1=0&amp;itm_seq_2=0&amp;multi_itm_seq=0&amp;company_cd=&amp;company_nm=&amp;page=1</t>
    </r>
  </si>
  <si>
    <t>Belize</t>
  </si>
  <si>
    <t xml:space="preserve">Draft Belize Standard Code of Good Manufacturing Practices for Medical Gases_x000D_
</t>
  </si>
  <si>
    <t xml:space="preserve">This code of good manufacturing practices for medical gases provides requirements for the production, storage and distribution of medical gases namely for Oxygen; Nitrogen; Carbon dioxide; Nitrous Oxide; Compressed Air and any other medical gases, classified as drugs. The standard is not intended to be used in hospitals or at home for personal use. Atmospheric air contains a large variety of trace constituents. It is impractical to set individual limits for many of these; however, this specification qualifies certain grades of air by limiting the concentrations of specific trace constituents._x000D_
</t>
  </si>
  <si>
    <t>HS Codes 280440; 281121; 280430</t>
  </si>
  <si>
    <t>280440 - Oxygen; 281121 - Carbon dioxide; 280430 - Nitrogen</t>
  </si>
  <si>
    <t>71.060 - Inorganic chemicals</t>
  </si>
  <si>
    <t>Protection of human health or safety (TBT); Quality requirements (TBT)</t>
  </si>
  <si>
    <r>
      <rPr>
        <sz val="11"/>
        <rFont val="Calibri"/>
      </rPr>
      <t>https://bbs.gov.bz/standards-for-comments/</t>
    </r>
  </si>
  <si>
    <t>DUS 2255:2025 Stainless steel welded pipes and tubes for general applications — Specification, First Edition</t>
  </si>
  <si>
    <t>This Draft Uganda Standard covers the requirements for welded stainless steel pipes and tubes for general applications.The standard does not specify requirements of welded stainless steel pipes and tubes intended for distinct purposes, which are covered by separate Uganda Standards.</t>
  </si>
  <si>
    <t>Tubes, pipes and hollow profiles "e.g., open seam or welded, riveted or similarly closed", of iron or steel (excl. of cast iron, seamless tubes and pipes and tubes having internal and external circular cross-sections and an external diameter of &gt; 406,4 mm) (HS code(s): 7306); Stainless steels (ICS code(s): 77.140.20)</t>
  </si>
  <si>
    <t>7306 - Tubes, pipes and hollow profiles "e.g., open seam or welded, riveted or similarly closed", of iron or steel (excl. of cast iron, seamless tubes and pipes and tubes and pipes having internal and external circular cross-sections and an external diameter of &gt; 406,4 mm)</t>
  </si>
  <si>
    <t>77.140.20 - Stainless steels</t>
  </si>
  <si>
    <t>Consumer information, labelling (TBT); Prevention of deceptive practices and consumer protection (TBT); Protection of human health or safety (TBT); Protection of the environment (TBT); Quality requirements (TBT); Harmonization (TBT); Reducing trade barriers and facilitating trade (TBT); Cost saving and productivity enhancement (TBT)</t>
  </si>
  <si>
    <r>
      <rPr>
        <sz val="11"/>
        <rFont val="Calibri"/>
      </rPr>
      <t>https://members.wto.org/crnattachments/2025/TBT/UGA/25_03230_00_e.pdf</t>
    </r>
  </si>
  <si>
    <t>Proposed amendments to the “Regulation on the Permission, Notification, Review, etc of Medical Devices”</t>
  </si>
  <si>
    <t>The Korean Ministry of Food and Drug Safety is proposing the amendments of the “Regulation on the Permission, Notification, Review, etc of Medical Devices” as follows: 1) Add clinical evaluation data to the types of clinical trial data and provide a guidance on how to fill out each item.2) A person who wishes to receive confirmation that the product is identical to a Class 2 medical device that has already been certified should submit relevant materials to the head of the National Institute of Medical Device Safety Information.3) Stipulate the procedure for accepting a manufacture/import notification of a medical device in accordance with the Enforcement Rule of the Medical Devices Act, as amended on 7 August 2024.4) Establish a new definition of medical device cybersecurity and require related information to be included in the application. 5) Add newly developed medical devices to the list of products subject to expedited review and restrict the exemption from submission of clinical test data through equivalence review for newly developed medical devices during the post-marketing surveillance period. 6) Provide examples requiring the submission of clinical test data for clarification of the scope of submitted materials.</t>
  </si>
  <si>
    <t>Medical Devices</t>
  </si>
  <si>
    <r>
      <rPr>
        <sz val="11"/>
        <rFont val="Calibri"/>
      </rPr>
      <t>https://members.wto.org/crnattachments/2025/TBT/KOR/25_03224_00_x.pdf
https://www.mfds.go.kr/brd/m_209/view.do?seq=44096&amp;srchFr=&amp;srchTo=&amp;srchWord=&amp;srchTp=&amp;itm_seq_1=0&amp;itm_seq_2=0&amp;multi_itm_seq=0&amp;company_cd=&amp;company_nm=&amp;page=1</t>
    </r>
  </si>
  <si>
    <t>Draft Ordinance on unique identifiers and anti-tampering devices on the outer packaging of medicinal products for human use </t>
  </si>
  <si>
    <t>This Draft Ordinance on unique identifiers and anti-tampering devices establishes rules for the mandatory implementation of safety features to prevent falsified medicines from entering the legal supply chain in Switzerland.A unique identifier in the form of a 2D Data Matrix code on the outer packaging ensures the identification of each individual package by uploading the relevant information into a database hosted by the Swiss Medicines Verfication Organisation (SMVO). Additionally, an anti-tampering device, such as a tamper-evident seal, indicates whether a package has been opened. These measures help verify the authenticity of medicines, ensuring that counterfeit products are identified before they reach patients.The ordinance mandates the establishment of an “end-to-end” verification system for safety features, supplemented by risk-based checks at the wholesale level. In practice, the safety features placed on a medicine pack by the manufacturer or marketing authorization holder are systematically verified for authenticity at the end of the supply chain, before that pack is dispensed to a patient (e.g.: by pharmacies or hospitals).Furthermore, the ordinance regulates the setting up, management and supervision of a repositories system where legitimate unique identifiers are stored. This system, managed by stakeholders under the supervision of the competent authorities, serves as a reference for verifying the authenticity of medicinal products. In Switzerland, the operation of the database system will be entrusted to a non-profit private organization, the SMVO, which has been founded by the manufacturers and marketing authorization holders of medicinal products labeled with unique identifiers.</t>
  </si>
  <si>
    <t>Medicinal products for human use</t>
  </si>
  <si>
    <r>
      <rPr>
        <sz val="11"/>
        <rFont val="Calibri"/>
      </rPr>
      <t>https://members.wto.org/crnattachments/2025/TBT/CHE/25_03222_00_f.pdf</t>
    </r>
  </si>
  <si>
    <t>Draft Belize Standard Specification for Medical Gases - General Requirements</t>
  </si>
  <si>
    <t>This standard describes the properties of common medical gases, medical gas containers, and safe practices and handling of these gases.</t>
  </si>
  <si>
    <t>Nitrogen (HS code(s): 280430); Oxygen (HS code(s): 280440); Carbon dioxide (HS code(s): 281121)</t>
  </si>
  <si>
    <t>280440 - Oxygen; 280430 - Nitrogen; 281121 - Carbon dioxide</t>
  </si>
  <si>
    <t>Draft Notification of the Ministry of Public Health Re: Rules, Procedures and Conditions for Labeling and Instructions for Use of Medical Devices B.E. ….</t>
  </si>
  <si>
    <t>The Minister of Public Health hereby issues the draft notification of the Ministry of Public Health Re: Rules, Procedures, and Conditions for Labeling and Instructions for Use of Medical Devices, including the following:This draft notification repeals the Notification of the Ministry of Public Health RE: Rules, Procedures and Conditions on Display of Labels and Medical Device Package Inserts, B.E. 2563 (2020)This draft notification shall not apply to the following cases: Medical devices of which specific labeling and instructions for use requirements have already been prescribed by other notifications; Medical devices of which manufacturing or importation is granted exemption under section 27 of the Medical Devices Act, B.E. 2551 (2008) as amended;Medical devices manufactured or imported solely for export outside Thailand.This draft notification specifies the following:Definitions of ‘Home Use Medical Device’ and ‘Professional Use Medical Device’.Requirements for labeling and instructions for use.Specific requirements for labeling and instructions for use of medical devices of software, applications, or other similar types without physical form.Specific requirements for labeling and instructions for use of medical devices for surgical and dental instruments or equipment designed or manufactured for reuse, as well as accessories.Requirement for labeling at customs inspection.Transition period for labeling and instructions for use of medical devices implementing in accordance with the Notification of the Ministry of Public Health RE: Rules, Procedures and Conditions on Display of Labels and Medical Device Package Inserts, B.E. 2563 (2020)</t>
  </si>
  <si>
    <r>
      <rPr>
        <sz val="11"/>
        <rFont val="Calibri"/>
      </rPr>
      <t>https://members.wto.org/crnattachments/2025/TBT/THA/25_03216_00_x.pdf</t>
    </r>
  </si>
  <si>
    <t>Wireless E911 Location Accuracy Requirements</t>
  </si>
  <si>
    <t>Proposed rule - In this document, the Federal Communications Commission (the 
FCC or Commission) proposes rules to strengthen wireless 911 location 
accuracy rules and to put more actionable location information in the 
hands of Public Safety Answering Points (PSAPs) and first responders.</t>
  </si>
  <si>
    <t>Equipment and systems used by the Public Safety Answering Points (PSAPs); Telecommunication systems (ICS code(s): 33.040); Telecommunication terminal equipment (ICS code(s): 33.050); Radiocommunications (ICS code(s): 33.060); Mobile services (ICS code(s): 33.070)</t>
  </si>
  <si>
    <t>33.040 - Telecommunication systems; 33.050 - Telecommunication terminal equipment; 33.060 - Radiocommunications; 33.070 - Mobile services</t>
  </si>
  <si>
    <r>
      <rPr>
        <sz val="11"/>
        <rFont val="Calibri"/>
      </rPr>
      <t>https://members.wto.org/crnattachments/2025/TBT/USA/25_03210_00_e.pdf
https://members.wto.org/crnattachments/2025/TBT/USA/25_03210_01_e.pdf</t>
    </r>
  </si>
  <si>
    <t>Australia</t>
  </si>
  <si>
    <t>Proposed management standards for high-risk industrial chemicals:Proposed standard – Decabromodiphenyl ethane (DBDPE)Chemical profile (DBDPE)Proposed standard – Mercury and mercury compoundsChemical profile (Mercury and mercury compounds)</t>
  </si>
  <si>
    <t>The Industrial Chemicals Environmental Management Standard (IChEMS) has been developed by all Australian governments to efficiently and effectively manage the risks of industrial chemicals to the environment, while providing consistent requirements for businesses across Australia. The IChEMS Register records standards for the environmental management of chemicals, including risk management measures for specific industrial uses. In turn, the Australian federal government and each state and territory government will enact legislation to implement the standards in their jurisdictions. The proposed standards will assign the following chemicals, and mixtures and articles containing the chemicals, to Schedule 6 of the IChEMS Register. This will prohibit their import, manufacture, use and export in Australia, with exceptions for specific essential uses, unintentional trace contamination, research, environmentally sound disposal, and for articles in use prior to the standards’ date of entry into force.Decabromodiphenyl ethane (DBDPE)Mercury and mercury compoundsAs a Party to the Minamata Convention on Mercury, Australia adheres to controls on mercury added products as prescribed by Article 4 of the Minamata Convention on Mercury. As advised in G/TBT/N/AUS/134/Add.1, the Recycling and Waste Reduction (Mandatory Product Stewardship – Mercury-added Products) Rules 2021 (the Rules), prohibit the manufacture, import and export of products containing mercury, with some exemptions for essential products. As at 25 April 2025, the Rules automatically incorporated the changes made to Annex A of the Minamata Convention on Mercury by the Fifth Conference of the Parties.</t>
  </si>
  <si>
    <t>Decabromodiphenyl ethane (DBDPE)Mercury and mercury compounds</t>
  </si>
  <si>
    <r>
      <rPr>
        <sz val="11"/>
        <rFont val="Calibri"/>
      </rPr>
      <t>https://members.wto.org/crnattachments/2025/TBT/AUS/25_03211_00_e.pdf
https://members.wto.org/crnattachments/2025/TBT/AUS/25_03211_01_e.pdf
https://members.wto.org/crnattachments/2025/TBT/AUS/25_03211_02_e.pdf
https://members.wto.org/crnattachments/2025/TBT/AUS/25_03211_03_e.pdf</t>
    </r>
  </si>
  <si>
    <t>United Kingdom</t>
  </si>
  <si>
    <t>The Cosmetic Products (Restriction of Chemical Substances) Regulations 2025.</t>
  </si>
  <si>
    <t>This measure will amend Regulation (EC) No 1223/2009 (“the Cosmetics Regulation”) as it applies in Great Britain to restrict the use of benzophenone-3 in a number of cosmetic products.</t>
  </si>
  <si>
    <t>ESSENTIAL OILS AND RESINOIDS; PERFUMERY, COSMETIC OR TOILET PREPARATIONS (HS code(s): 33)</t>
  </si>
  <si>
    <t>33 - ESSENTIAL OILS AND RESINOIDS; PERFUMERY, COSMETIC OR TOILET PREPARATIONS</t>
  </si>
  <si>
    <r>
      <rPr>
        <sz val="11"/>
        <rFont val="Calibri"/>
      </rPr>
      <t>https://members.wto.org/crnattachments/2025/TBT/GBR/25_03205_00_e.pdf</t>
    </r>
  </si>
  <si>
    <t>Cabo Verde</t>
  </si>
  <si>
    <t>Ordonnance conjointe nº 11/2006 du 6 février 2006, réglementant l'introduction des combustibles pour consommation (Joint Order No. 11/2006 of 6 February 2006 regulating the introduction of fuels for use) (4 pages, in Portuguese)</t>
  </si>
  <si>
    <t>The notified Order establishes the technical requirements for fuels, including: Physico-chemical properties:- Petrol (EN 228:1999): Octane number (RON min. 95), sulphur content (max. 50 mg/kg), oxidation stability- Diesel (EN 590:1999): Cetane number (min. 51), flash point (min. 55°C), sulphur content (max. 10 mg/kg)Safety and quality:- Additive control (metallic compounds prohibited)- Limit on impurities (water, sediments)Test methods: European norms (EN) or equivalent methods approved by the DGIE</t>
  </si>
  <si>
    <t>Fuels for vehicles and industrial use (HS code(s): 2710)</t>
  </si>
  <si>
    <t>2710 - Petroleum oils and oils obtained from bituminous minerals (excl. crude); preparations containing &gt;= 70% by weight of petroleum oils or of oils obtained from bituminous minerals, these oils being the basic constituents of the preparations, n.e.s.; waste oils containing mainly petroleum or bituminous minerals</t>
  </si>
  <si>
    <t>75.160.20 - Liquid fuels</t>
  </si>
  <si>
    <t>Consumer information, labelling (TBT); Protection of the environment (TBT); Harmonization (TBT)</t>
  </si>
  <si>
    <t>Ordonnance conjointe nº 3/2011 du 17 janvier 2011, approuvant le Règlement de sécurité pour les installations de stockage de GPL (capacité ≤ 200 m³ par récipient) (Joint Order No. 3/2011 of 17 January 2011 approving the safety regulations for LPG storage facilities (capacity ≤ 200 m³ per container)) (12 pages, in Portuguese)</t>
  </si>
  <si>
    <t>The notified Order establishes the technical requirements for the safe storage of LPG, including: Classification of containers:- Cylinders (≤ 150 dm³) and tanks (≤ 200 m³)- Distinction between above-ground, underground and covered tanksTechnical requirements:- Safety distances (see Table I in the Annex):- 1.5 m minimum from property boundary- 3 to 15 m from ignition sources (depending on capacity)- Ventilation: Permanent air circulation for cylinder cabins (≥ 2.5% of total surface area)- Materials: Inflammable structures (fire resistance ≥ 120 minutes)G/TBT/N/CPV/9- 2 - Mandatory equipment:- Safety valves with vertical tubing (≥ 2 m for tanks ≥ 7.5 m³)- Gas and fire detection systems- Extinguishers (ABC powder 6 kg for tanks ≥ 2.5 m³)Prohibited:- Storage in basements or non-ventilated areas- Use of direct flame vaporizers</t>
  </si>
  <si>
    <t>Liquified petroleum gas (LPG) (HS code(s): 2711.19)</t>
  </si>
  <si>
    <t>27111 - - Liquefied:</t>
  </si>
  <si>
    <t>Protection of the environment (TBT); Harmonization (TBT)</t>
  </si>
  <si>
    <r>
      <rPr>
        <sz val="11"/>
        <rFont val="Calibri"/>
      </rPr>
      <t>https://members.wto.org/crnattachments/2025/TBT/CPV/25_03189_00_x.pdf</t>
    </r>
  </si>
  <si>
    <t>Ordonnance conjointe nº 70/2020 du 21 décembre, concernant la certification et les exigences minimales pour les téléviseurs (Joint Order No. 70/2020 of 21 December on certification and minimum requirements for television sets) (6 pages, in Portuguese)</t>
  </si>
  <si>
    <t>The notified Order establishes the requirements for the labelling and the provision of supplementary information for television sets, including:(a) the definition of energy efficiency classes for television sets;(b) the minimum conditions for importation and marketing (minimum class D);(c) energy labelling obligations and technical requirements;(d) test methods and certification of compliant models;(e) conditions for the award of the Energy Efficiency Guarantee Seal;(f) rules for verification and market monitoring.G/TBT/N/CPV/4- 2 -</t>
  </si>
  <si>
    <t>Television sets (HS code: 8528)</t>
  </si>
  <si>
    <t>8528 - Monitors and projectors, not incorporating television reception apparatus; reception apparatus for television, whether or not incorporating radio-broadcast receivers or sound or video recording or reproducing apparatus</t>
  </si>
  <si>
    <t>Consumer information, labelling (TBT); Protection of the environment (TBT); Quality requirements (TBT); Cost saving and productivity enhancement (TBT); Other (TBT)</t>
  </si>
  <si>
    <r>
      <rPr>
        <sz val="11"/>
        <rFont val="Calibri"/>
      </rPr>
      <t>https://members.wto.org/crnattachments/2025/TBT/CPV/25_03160_00_x.pdf</t>
    </r>
  </si>
  <si>
    <t>Ordonnance conjointe nº 69/2020 du 21 décembre 2020, concernant la certification et les exigences minimales pour les machines à laver le linge domestiques (Joint Order No. 69/2020 of 21 December 2020 on certification and minimum requirements for domestic laundry-type washing machines) (9 pages, in Portuguese)</t>
  </si>
  <si>
    <t>The notified Order establishes the requirements for the labelling and the provision of supplementary information for domestic laundry-type washing machines, including: (a) the definition of energy efficiency classes for laundry-type washing machines; (b) the minimum conditions for importation and marketing (minimum class A); (c) energy labelling obligations and technical requirements; (d) test methods and certification of compliant models; and (e) conditions for the award of the Energy Efficiency Guarantee Seal.</t>
  </si>
  <si>
    <t>Domestic laundry-type washing machines (HS code: 8450)</t>
  </si>
  <si>
    <r>
      <rPr>
        <sz val="11"/>
        <rFont val="Calibri"/>
      </rPr>
      <t>https://members.wto.org/crnattachments/2025/TBT/CPV/25_03185_00_x.pdf</t>
    </r>
  </si>
  <si>
    <t>Ordonnance conjointe nº 73/2005 du 26 décembre 2005, établissant les spécifications techniques du butane (Joint Order No. 73/2005 of 26 December 2005 establishing technical specifications for butane) (5 pages, in Portuguese)</t>
  </si>
  <si>
    <t>The notified Order establishes the technical requirements for butane, including: Physico-chemical properties:- Density at 15°C (min. 0.560 kg/m³, ISO standard 3993)- Composition (C4 ≥ 85% molar mass, EN 27941)- Maximum total sulphur content (50 mg/kg, EN 24260)Safety and quality:- Vapour pressure at 40°C (max. 520 kPa, EN ISO 24256)- Copper strip corrosion (max. 1, ASTM D 1838).- Absence of water, separated or in suspension (visual inspection)Energy performance: Net calorific value (min. 10,000 kcal/kg, ASTM D 3588)Test methods: ISO, EN, ASTM and NP standards specified for each parameterG/TBT/N/CPV/6- 2 -</t>
  </si>
  <si>
    <t>Butane for the domestic market (HS code(s): 2711.13)</t>
  </si>
  <si>
    <t>2711 - Petroleum gas and other gaseous hydrocarbons</t>
  </si>
  <si>
    <t>75.160.30 - Gaseous fuels</t>
  </si>
  <si>
    <r>
      <rPr>
        <sz val="11"/>
        <rFont val="Calibri"/>
      </rPr>
      <t>https://members.wto.org/crnattachments/2025/TBT/CPV/25_03186_00_x.pdf</t>
    </r>
  </si>
  <si>
    <t>Ordonnance conjointe nº 11/2006 du 6 février 2006, réglementant l'introduction des combustibles pour consommation (Joint Order No. 11/2006 of 6 February 2006 regulating the introduction of fuels for use) (3 pages, in Portuguese)</t>
  </si>
  <si>
    <t>Prevention of deceptive practices and consumer protection (TBT); Protection of the environment (TBT); Quality requirements (TBT); Harmonization (TBT); Cost saving and productivity enhancement (TBT)</t>
  </si>
  <si>
    <r>
      <rPr>
        <sz val="11"/>
        <rFont val="Calibri"/>
      </rPr>
      <t>https://members.wto.org/crnattachments/2025/TBT/CPV/25_03188_00_x.pdf</t>
    </r>
  </si>
  <si>
    <t>Implementing Guidelines on the Registration of Biological Pharmaceutical Products for Human Use Applied for Marketing Authorization in accordance with Administrative Order No. 2024-0013 “General Rules and Regulations on the Registration of Pharmaceutical Products and Active Pharmaceutical Ingredients Intended for Human Use</t>
  </si>
  <si>
    <t>This Circular aims to provide the specific guidelines, procedures, standards for evaluation, and requirements for the registration of biological pharmaceutical products seeking marketing authorization from the FDA, in accordance with AO No. 2024-0013.</t>
  </si>
  <si>
    <t>Pharmaceutics (ICS code(s): 11.120)</t>
  </si>
  <si>
    <r>
      <rPr>
        <sz val="11"/>
        <rFont val="Calibri"/>
      </rPr>
      <t>https://members.wto.org/crnattachments/2025/TBT/PHL/25_03179_09_e.pdf
https://members.wto.org/crnattachments/2025/TBT/PHL/25_03179_00_e.pdf
https://members.wto.org/crnattachments/2025/TBT/PHL/25_03179_01_e.pdf
https://members.wto.org/crnattachments/2025/TBT/PHL/25_03179_02_e.pdf
https://members.wto.org/crnattachments/2025/TBT/PHL/25_03179_03_e.pdf
https://members.wto.org/crnattachments/2025/TBT/PHL/25_03179_04_e.pdf
https://members.wto.org/crnattachments/2025/TBT/PHL/25_03179_05_e.pdf
https://members.wto.org/crnattachments/2025/TBT/PHL/25_03179_06_e.pdf
https://members.wto.org/crnattachments/2025/TBT/PHL/25_03179_07_e.pdf
https://members.wto.org/crnattachments/2025/TBT/PHL/25_03179_08_e.pdf
https://members.wto.org/crnattachments/2025/TBT/PHL/25_03179_10_e.pdf</t>
    </r>
  </si>
  <si>
    <t>Viet Nam</t>
  </si>
  <si>
    <t>Draft National technical regulation on commercial natural gas</t>
  </si>
  <si>
    <t>This draft technical regulation prescribes the limits for technical criteria related to safety, health, environment and quality management requirements for commercial natural gas, including pipeline natural gas (PNG), compressed natural gas (CNG) and liquefied natural gas (LNG) with HS codes specified in the List of export and import goods issued by the Ministry of Finance under Circular No. 31/2022/TT-BTC dated June 8, 2022 (see Appendix A).This draft technical regulation applies to agencies, organizations and individuals that involve the production, trading, processing, blending, import and distribution of commercial natural gas in Vietnam.</t>
  </si>
  <si>
    <t>Commercial natural gas, including PNG, CNG and LNG</t>
  </si>
  <si>
    <t>75.060 - Natural gas</t>
  </si>
  <si>
    <t>Public Consultation N° 12, 5 May 2025</t>
  </si>
  <si>
    <t>Proposal for Technical Regulation for Shoe LabelingComments must be presented on the Participa + Brasil Platform at:https://www.gov.br/participamaisbrasil/inmetro-diretoria-de-avaliacao-da-conformidade</t>
  </si>
  <si>
    <t>FOOTWEAR, GAITERS AND THE LIKE; PARTS OF SUCH ARTICLES (HS code(s): 64); Footwear (ICS code(s): 61.060)</t>
  </si>
  <si>
    <t>64 - FOOTWEAR, GAITERS AND THE LIKE; PARTS OF SUCH ARTICLES</t>
  </si>
  <si>
    <t>61.060 - Footwear</t>
  </si>
  <si>
    <t>Consumer information, labelling (TBT); Prevention of deceptive practices and consumer protection (TBT); Quality requirements (TBT)</t>
  </si>
  <si>
    <t>Reinforcement Couplers for Mechanical Splices (Quality Control) Order, 2025</t>
  </si>
  <si>
    <t>Reinforcement Couplers for Mechanical Splices (Quality Control) Order, 2025Reinforcement Coupler — Coupling sleeve or threaded coupler or hybrid coupler for mechanical splices of reinforcement bars for the purpose of providing transfer of axial tensile force and compressive force from one bar to the other. They are used to join reinforcement bars in concrete structure, offering a strong and reliable alternative to traditional lap splices.</t>
  </si>
  <si>
    <t>Reinforcement Couplers </t>
  </si>
  <si>
    <r>
      <rPr>
        <sz val="11"/>
        <rFont val="Calibri"/>
      </rPr>
      <t xml:space="preserve">https://members.wto.org/crnattachments/2025/TBT/IND/25_03156_00_e.pdf
Shri Dheeraj Kumar Meena
Under Secretary
Department for Promotion of Industry and Internal Trade
Ministry of Commerce and Industry
Vanijya Bhawan
 New Delhi
Telephone: +91-11-23038952
Email: lei-dpiit@gov.in 
 dheeraj.meena@gov.in
Website: https://dpiit.gov.in/
</t>
    </r>
  </si>
  <si>
    <t>The draft provides for:­- extending the transition period until December 31, 2030, to allow for the continued circulation within the Union of veterinary medicinal products registered in the member states of the Union according to national procedures;- maintaining the possibility for veterinary medicinal products registered in accordance with the legislation of the Member States of the Union before the entry into force of the Rules for the Regulation of Circulation of Veterinary Medicinal Products in the Customs Territory of the Eurasian Economic Union, as approved by the Decision of the Council of the Eurasian Economic Commission No. 1 of January 21, 2022 (hereinafter referred to as the Union Rules), to continue circulation within the Customs Territory of the Union until the end of the transition period, i.e., until December 31, 2030, in the event of amendments to the registration dossier of these veterinary medicinal products;- adjustments of certain provisions of the Union Rules of a clarifying and technical nature.</t>
  </si>
  <si>
    <r>
      <rPr>
        <sz val="11"/>
        <rFont val="Calibri"/>
      </rPr>
      <t>https://regulation.eaeunion.org/orv/3039/</t>
    </r>
  </si>
  <si>
    <t>Eurasian Economic Commission Collegium Draft Decision on amendments to the Section 11 of the Chapter II of the Common sanitary-epidemiological and hygienic requirements for products subject to sanitary-epidemiological supervision (control); </t>
  </si>
  <si>
    <t>The draft provides for the updating of the Section 11 of the Chapter II of the Common Sanitary-Epidemiological and Hygienic Requirements for Products (Goods) Subject to Sanitary-Epidemiological Supervision (Control) which regulates the requirements for products and items that are sources of ionizing radiation, including those that are generating, as well as items and goods containing radioactive substances.</t>
  </si>
  <si>
    <t>Materials, reagents, equipment for water treatment and water purification</t>
  </si>
  <si>
    <t>13.060 - Water quality; 71.100.80 - Chemicals for purification of water</t>
  </si>
  <si>
    <t>Draft Resolution of the Cabinet of Ministers of Ukraine “On Amendment to the Procedure for State Quality Control of Medicines Imported to Ukraine”</t>
  </si>
  <si>
    <t>The draft Resolution proposes excluding from the scope of the Procedure for State Quality Control of Medicines Imported to Ukraine medicines imported in accordance with the Laws of Ukraine "On Humanitarian Aid," "On Charitable Activities and Charitable Organizations," and "On the Implementation of Global Fund Programs to Fight AIDS, Tuberculosis, and Malaria in Ukraine."_x000D_
The simplified procedure for import of medicines as humanitarian aid is important in light of the need to ensure access to essential medicines under martial law and to meet the urgent demand for appropriate treatment and quality medical care. </t>
  </si>
  <si>
    <t>Medicines</t>
  </si>
  <si>
    <t>National security requirements (TBT); Protection of human health or safety (TBT); Reducing trade barriers and facilitating trade (TBT)</t>
  </si>
  <si>
    <r>
      <rPr>
        <sz val="11"/>
        <rFont val="Calibri"/>
      </rPr>
      <t>https://members.wto.org/crnattachments/2025/TBT/UKR/25_03184_00_x.pdf</t>
    </r>
  </si>
  <si>
    <t>Draft National technical regulation on safety and electromagnetic compatibility (EMC) of LED lighting products</t>
  </si>
  <si>
    <t>This draft technical regulation specifies safety, electromagnetic compatibility and management requirements for LED lighting products listed in Appendix A of this technical regulation. This regulation only applies to LED lighting products within the scope of application of the corresponding safety standards listed in Appendix A of this regulation.This technical regulation does not apply to:LED lighting products in traffic lighting projects, urban centers, concentrated residential areas and public spaces (public entertainment areas, squares, parks and flower gardens);LED lighting products for means of transport;Explosion-proof LED lighting products.This draft technical regulation applies to organizations and individuals that manufacture, import and commercialize LED lighting products (hereinafter referred to as Enterprises) listed in Appendix A of this technical regulation, conformity assessment organizations, state management agencies and other relevant organizations and individuals.</t>
  </si>
  <si>
    <t>LED lighting products</t>
  </si>
  <si>
    <t>29.140 - Lamps and related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</si>
</sst>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Calibri"/>
    </font>
    <font>
      <b/>
      <sz val="11"/>
      <name val="Calibri"/>
    </font>
    <font>
      <u/>
      <sz val="11"/>
      <color rgb="FF0000FF"/>
      <name val="Calibri"/>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4"/>
  <sheetViews>
    <sheetView tabSelected="1" topLeftCell="A22" workbookViewId="0">
      <selection activeCell="B3" sqref="B3"/>
    </sheetView>
  </sheetViews>
  <sheetFormatPr defaultRowHeight="15" x14ac:dyDescent="0.25"/>
  <cols>
    <col min="1" max="1" width="73.5703125" style="2" customWidth="1"/>
    <col min="2" max="2" width="30" customWidth="1"/>
    <col min="3" max="3" width="20" style="4" customWidth="1"/>
    <col min="4" max="4" width="50" customWidth="1"/>
    <col min="5" max="11" width="100" style="2" customWidth="1"/>
    <col min="12" max="12" width="100" customWidth="1"/>
    <col min="13" max="13" width="30" style="4" customWidth="1"/>
    <col min="14" max="18" width="100" customWidth="1"/>
  </cols>
  <sheetData>
    <row r="1" spans="1:18" ht="30" customHeight="1" x14ac:dyDescent="0.25">
      <c r="A1" s="3" t="s">
        <v>5</v>
      </c>
      <c r="B1" s="1" t="s">
        <v>0</v>
      </c>
      <c r="C1" s="5" t="s">
        <v>1</v>
      </c>
      <c r="D1" s="1" t="s">
        <v>2</v>
      </c>
      <c r="E1" s="3" t="s">
        <v>3</v>
      </c>
      <c r="F1" s="3" t="s">
        <v>4</v>
      </c>
      <c r="G1" s="3" t="s">
        <v>5</v>
      </c>
      <c r="H1" s="3" t="s">
        <v>6</v>
      </c>
      <c r="I1" s="3" t="s">
        <v>7</v>
      </c>
      <c r="J1" s="3" t="s">
        <v>8</v>
      </c>
      <c r="K1" s="3" t="s">
        <v>9</v>
      </c>
      <c r="L1" s="1" t="s">
        <v>10</v>
      </c>
      <c r="M1" s="5" t="s">
        <v>11</v>
      </c>
      <c r="N1" s="1" t="s">
        <v>12</v>
      </c>
      <c r="O1" s="1" t="s">
        <v>13</v>
      </c>
      <c r="P1" s="1" t="s">
        <v>14</v>
      </c>
      <c r="Q1" s="1" t="s">
        <v>15</v>
      </c>
      <c r="R1" s="1" t="s">
        <v>16</v>
      </c>
    </row>
    <row r="2" spans="1:18" ht="45" x14ac:dyDescent="0.25">
      <c r="A2" s="8" t="s">
        <v>20</v>
      </c>
      <c r="B2" s="6" t="s">
        <v>17</v>
      </c>
      <c r="C2" s="7">
        <v>45805</v>
      </c>
      <c r="D2" s="9" t="str">
        <f>HYPERLINK("https://eping.wto.org/en/Search?viewData= G/TBT/N/KOR/1294"," G/TBT/N/KOR/1294")</f>
        <v xml:space="preserve"> G/TBT/N/KOR/1294</v>
      </c>
      <c r="E2" s="8" t="s">
        <v>18</v>
      </c>
      <c r="F2" s="8" t="s">
        <v>19</v>
      </c>
      <c r="G2" s="8" t="s">
        <v>20</v>
      </c>
      <c r="H2" s="8" t="s">
        <v>21</v>
      </c>
      <c r="I2" s="8" t="s">
        <v>22</v>
      </c>
      <c r="J2" s="8" t="s">
        <v>23</v>
      </c>
      <c r="K2" s="8" t="s">
        <v>24</v>
      </c>
      <c r="L2" s="6"/>
      <c r="M2" s="7">
        <v>45825</v>
      </c>
      <c r="N2" s="6" t="s">
        <v>25</v>
      </c>
      <c r="O2" s="8" t="s">
        <v>26</v>
      </c>
      <c r="P2" s="6" t="str">
        <f>HYPERLINK("https://docs.wto.org/imrd/directdoc.asp?DDFDocuments/t/G/TBTN25/KOR1294.DOCX", "https://docs.wto.org/imrd/directdoc.asp?DDFDocuments/t/G/TBTN25/KOR1294.DOCX")</f>
        <v>https://docs.wto.org/imrd/directdoc.asp?DDFDocuments/t/G/TBTN25/KOR1294.DOCX</v>
      </c>
      <c r="Q2" s="6" t="str">
        <f>HYPERLINK("https://docs.wto.org/imrd/directdoc.asp?DDFDocuments/u/G/TBTN25/KOR1294.DOCX", "https://docs.wto.org/imrd/directdoc.asp?DDFDocuments/u/G/TBTN25/KOR1294.DOCX")</f>
        <v>https://docs.wto.org/imrd/directdoc.asp?DDFDocuments/u/G/TBTN25/KOR1294.DOCX</v>
      </c>
      <c r="R2" s="6" t="str">
        <f>HYPERLINK("https://docs.wto.org/imrd/directdoc.asp?DDFDocuments/v/G/TBTN25/KOR1294.DOCX", "https://docs.wto.org/imrd/directdoc.asp?DDFDocuments/v/G/TBTN25/KOR1294.DOCX")</f>
        <v>https://docs.wto.org/imrd/directdoc.asp?DDFDocuments/v/G/TBTN25/KOR1294.DOCX</v>
      </c>
    </row>
    <row r="3" spans="1:18" ht="409.5" x14ac:dyDescent="0.25">
      <c r="A3" s="8" t="s">
        <v>30</v>
      </c>
      <c r="B3" s="6" t="s">
        <v>27</v>
      </c>
      <c r="C3" s="7">
        <v>45805</v>
      </c>
      <c r="D3" s="9" t="str">
        <f>HYPERLINK("https://eping.wto.org/en/Search?viewData= G/TBT/N/CHE/295"," G/TBT/N/CHE/295")</f>
        <v xml:space="preserve"> G/TBT/N/CHE/295</v>
      </c>
      <c r="E3" s="8" t="s">
        <v>28</v>
      </c>
      <c r="F3" s="8" t="s">
        <v>29</v>
      </c>
      <c r="G3" s="8" t="s">
        <v>30</v>
      </c>
      <c r="H3" s="8" t="s">
        <v>21</v>
      </c>
      <c r="I3" s="8" t="s">
        <v>31</v>
      </c>
      <c r="J3" s="8" t="s">
        <v>32</v>
      </c>
      <c r="K3" s="8" t="s">
        <v>21</v>
      </c>
      <c r="L3" s="6"/>
      <c r="M3" s="7">
        <v>45865</v>
      </c>
      <c r="N3" s="6" t="s">
        <v>25</v>
      </c>
      <c r="O3" s="8" t="s">
        <v>33</v>
      </c>
      <c r="P3" s="6" t="str">
        <f>HYPERLINK("https://docs.wto.org/imrd/directdoc.asp?DDFDocuments/t/G/TBTN25/CHE295.DOCX", "https://docs.wto.org/imrd/directdoc.asp?DDFDocuments/t/G/TBTN25/CHE295.DOCX")</f>
        <v>https://docs.wto.org/imrd/directdoc.asp?DDFDocuments/t/G/TBTN25/CHE295.DOCX</v>
      </c>
      <c r="Q3" s="6"/>
      <c r="R3" s="6"/>
    </row>
    <row r="4" spans="1:18" ht="45" x14ac:dyDescent="0.25">
      <c r="A4" s="8" t="s">
        <v>37</v>
      </c>
      <c r="B4" s="6" t="s">
        <v>34</v>
      </c>
      <c r="C4" s="7">
        <v>45805</v>
      </c>
      <c r="D4" s="9" t="str">
        <f>HYPERLINK("https://eping.wto.org/en/Search?viewData= G/TBT/N/RWA/1197"," G/TBT/N/RWA/1197")</f>
        <v xml:space="preserve"> G/TBT/N/RWA/1197</v>
      </c>
      <c r="E4" s="8" t="s">
        <v>35</v>
      </c>
      <c r="F4" s="8" t="s">
        <v>36</v>
      </c>
      <c r="G4" s="8" t="s">
        <v>37</v>
      </c>
      <c r="H4" s="8" t="s">
        <v>21</v>
      </c>
      <c r="I4" s="8" t="s">
        <v>38</v>
      </c>
      <c r="J4" s="8" t="s">
        <v>39</v>
      </c>
      <c r="K4" s="8" t="s">
        <v>40</v>
      </c>
      <c r="L4" s="6"/>
      <c r="M4" s="7">
        <v>45835</v>
      </c>
      <c r="N4" s="6" t="s">
        <v>25</v>
      </c>
      <c r="O4" s="8" t="s">
        <v>41</v>
      </c>
      <c r="P4" s="6" t="str">
        <f>HYPERLINK("https://docs.wto.org/imrd/directdoc.asp?DDFDocuments/t/G/TBTN25/RWA1197.DOCX", "https://docs.wto.org/imrd/directdoc.asp?DDFDocuments/t/G/TBTN25/RWA1197.DOCX")</f>
        <v>https://docs.wto.org/imrd/directdoc.asp?DDFDocuments/t/G/TBTN25/RWA1197.DOCX</v>
      </c>
      <c r="Q4" s="6" t="str">
        <f>HYPERLINK("https://docs.wto.org/imrd/directdoc.asp?DDFDocuments/u/G/TBTN25/RWA1197.DOCX", "https://docs.wto.org/imrd/directdoc.asp?DDFDocuments/u/G/TBTN25/RWA1197.DOCX")</f>
        <v>https://docs.wto.org/imrd/directdoc.asp?DDFDocuments/u/G/TBTN25/RWA1197.DOCX</v>
      </c>
      <c r="R4" s="6"/>
    </row>
    <row r="5" spans="1:18" ht="45" x14ac:dyDescent="0.25">
      <c r="A5" s="8" t="s">
        <v>44</v>
      </c>
      <c r="B5" s="6" t="s">
        <v>34</v>
      </c>
      <c r="C5" s="7">
        <v>45805</v>
      </c>
      <c r="D5" s="9" t="str">
        <f>HYPERLINK("https://eping.wto.org/en/Search?viewData= G/TBT/N/RWA/1198"," G/TBT/N/RWA/1198")</f>
        <v xml:space="preserve"> G/TBT/N/RWA/1198</v>
      </c>
      <c r="E5" s="8" t="s">
        <v>42</v>
      </c>
      <c r="F5" s="8" t="s">
        <v>43</v>
      </c>
      <c r="G5" s="8" t="s">
        <v>44</v>
      </c>
      <c r="H5" s="8" t="s">
        <v>21</v>
      </c>
      <c r="I5" s="8" t="s">
        <v>45</v>
      </c>
      <c r="J5" s="8" t="s">
        <v>39</v>
      </c>
      <c r="K5" s="8" t="s">
        <v>40</v>
      </c>
      <c r="L5" s="6"/>
      <c r="M5" s="7">
        <v>45835</v>
      </c>
      <c r="N5" s="6" t="s">
        <v>25</v>
      </c>
      <c r="O5" s="8" t="s">
        <v>46</v>
      </c>
      <c r="P5" s="6" t="str">
        <f>HYPERLINK("https://docs.wto.org/imrd/directdoc.asp?DDFDocuments/t/G/TBTN25/RWA1198.DOCX", "https://docs.wto.org/imrd/directdoc.asp?DDFDocuments/t/G/TBTN25/RWA1198.DOCX")</f>
        <v>https://docs.wto.org/imrd/directdoc.asp?DDFDocuments/t/G/TBTN25/RWA1198.DOCX</v>
      </c>
      <c r="Q5" s="6" t="str">
        <f>HYPERLINK("https://docs.wto.org/imrd/directdoc.asp?DDFDocuments/u/G/TBTN25/RWA1198.DOCX", "https://docs.wto.org/imrd/directdoc.asp?DDFDocuments/u/G/TBTN25/RWA1198.DOCX")</f>
        <v>https://docs.wto.org/imrd/directdoc.asp?DDFDocuments/u/G/TBTN25/RWA1198.DOCX</v>
      </c>
      <c r="R5" s="6"/>
    </row>
    <row r="6" spans="1:18" ht="75" x14ac:dyDescent="0.25">
      <c r="A6" s="8" t="s">
        <v>50</v>
      </c>
      <c r="B6" s="6" t="s">
        <v>47</v>
      </c>
      <c r="C6" s="7">
        <v>45805</v>
      </c>
      <c r="D6" s="9" t="str">
        <f>HYPERLINK("https://eping.wto.org/en/Search?viewData= G/TBT/N/BWA/192"," G/TBT/N/BWA/192")</f>
        <v xml:space="preserve"> G/TBT/N/BWA/192</v>
      </c>
      <c r="E6" s="8" t="s">
        <v>48</v>
      </c>
      <c r="F6" s="8" t="s">
        <v>49</v>
      </c>
      <c r="G6" s="8" t="s">
        <v>50</v>
      </c>
      <c r="H6" s="8" t="s">
        <v>21</v>
      </c>
      <c r="I6" s="8" t="s">
        <v>51</v>
      </c>
      <c r="J6" s="8" t="s">
        <v>52</v>
      </c>
      <c r="K6" s="8" t="s">
        <v>21</v>
      </c>
      <c r="L6" s="6"/>
      <c r="M6" s="7" t="s">
        <v>21</v>
      </c>
      <c r="N6" s="6" t="s">
        <v>25</v>
      </c>
      <c r="O6" s="6"/>
      <c r="P6" s="6" t="str">
        <f>HYPERLINK("https://docs.wto.org/imrd/directdoc.asp?DDFDocuments/t/G/TBTN25/BWA192.DOCX", "https://docs.wto.org/imrd/directdoc.asp?DDFDocuments/t/G/TBTN25/BWA192.DOCX")</f>
        <v>https://docs.wto.org/imrd/directdoc.asp?DDFDocuments/t/G/TBTN25/BWA192.DOCX</v>
      </c>
      <c r="Q6" s="6"/>
      <c r="R6" s="6"/>
    </row>
    <row r="7" spans="1:18" ht="75" x14ac:dyDescent="0.25">
      <c r="A7" s="8" t="s">
        <v>56</v>
      </c>
      <c r="B7" s="6" t="s">
        <v>53</v>
      </c>
      <c r="C7" s="7">
        <v>45805</v>
      </c>
      <c r="D7" s="9" t="str">
        <f>HYPERLINK("https://eping.wto.org/en/Search?viewData= G/TBT/N/BRA/1594"," G/TBT/N/BRA/1594")</f>
        <v xml:space="preserve"> G/TBT/N/BRA/1594</v>
      </c>
      <c r="E7" s="8" t="s">
        <v>54</v>
      </c>
      <c r="F7" s="8" t="s">
        <v>55</v>
      </c>
      <c r="G7" s="8" t="s">
        <v>56</v>
      </c>
      <c r="H7" s="8" t="s">
        <v>21</v>
      </c>
      <c r="I7" s="8" t="s">
        <v>57</v>
      </c>
      <c r="J7" s="8" t="s">
        <v>58</v>
      </c>
      <c r="K7" s="8" t="s">
        <v>21</v>
      </c>
      <c r="L7" s="6"/>
      <c r="M7" s="7">
        <v>45843</v>
      </c>
      <c r="N7" s="6" t="s">
        <v>25</v>
      </c>
      <c r="O7" s="8" t="s">
        <v>59</v>
      </c>
      <c r="P7" s="6" t="str">
        <f>HYPERLINK("https://docs.wto.org/imrd/directdoc.asp?DDFDocuments/t/G/TBTN25/BRA1594.DOCX", "https://docs.wto.org/imrd/directdoc.asp?DDFDocuments/t/G/TBTN25/BRA1594.DOCX")</f>
        <v>https://docs.wto.org/imrd/directdoc.asp?DDFDocuments/t/G/TBTN25/BRA1594.DOCX</v>
      </c>
      <c r="Q7" s="6" t="str">
        <f>HYPERLINK("https://docs.wto.org/imrd/directdoc.asp?DDFDocuments/u/G/TBTN25/BRA1594.DOCX", "https://docs.wto.org/imrd/directdoc.asp?DDFDocuments/u/G/TBTN25/BRA1594.DOCX")</f>
        <v>https://docs.wto.org/imrd/directdoc.asp?DDFDocuments/u/G/TBTN25/BRA1594.DOCX</v>
      </c>
      <c r="R7" s="6" t="str">
        <f>HYPERLINK("https://docs.wto.org/imrd/directdoc.asp?DDFDocuments/v/G/TBTN25/BRA1594.DOCX", "https://docs.wto.org/imrd/directdoc.asp?DDFDocuments/v/G/TBTN25/BRA1594.DOCX")</f>
        <v>https://docs.wto.org/imrd/directdoc.asp?DDFDocuments/v/G/TBTN25/BRA1594.DOCX</v>
      </c>
    </row>
    <row r="8" spans="1:18" ht="75" x14ac:dyDescent="0.25">
      <c r="A8" s="8" t="s">
        <v>62</v>
      </c>
      <c r="B8" s="6" t="s">
        <v>47</v>
      </c>
      <c r="C8" s="7">
        <v>45805</v>
      </c>
      <c r="D8" s="9" t="str">
        <f>HYPERLINK("https://eping.wto.org/en/Search?viewData= G/TBT/N/BWA/194"," G/TBT/N/BWA/194")</f>
        <v xml:space="preserve"> G/TBT/N/BWA/194</v>
      </c>
      <c r="E8" s="8" t="s">
        <v>60</v>
      </c>
      <c r="F8" s="8" t="s">
        <v>61</v>
      </c>
      <c r="G8" s="8" t="s">
        <v>62</v>
      </c>
      <c r="H8" s="8" t="s">
        <v>21</v>
      </c>
      <c r="I8" s="8" t="s">
        <v>63</v>
      </c>
      <c r="J8" s="8" t="s">
        <v>64</v>
      </c>
      <c r="K8" s="8" t="s">
        <v>21</v>
      </c>
      <c r="L8" s="6"/>
      <c r="M8" s="7" t="s">
        <v>21</v>
      </c>
      <c r="N8" s="6" t="s">
        <v>25</v>
      </c>
      <c r="O8" s="6"/>
      <c r="P8" s="6" t="str">
        <f>HYPERLINK("https://docs.wto.org/imrd/directdoc.asp?DDFDocuments/t/G/TBTN25/BWA194.DOCX", "https://docs.wto.org/imrd/directdoc.asp?DDFDocuments/t/G/TBTN25/BWA194.DOCX")</f>
        <v>https://docs.wto.org/imrd/directdoc.asp?DDFDocuments/t/G/TBTN25/BWA194.DOCX</v>
      </c>
      <c r="Q8" s="6"/>
      <c r="R8" s="6" t="str">
        <f>HYPERLINK("https://docs.wto.org/imrd/directdoc.asp?DDFDocuments/v/G/TBTN25/BWA194.DOCX", "https://docs.wto.org/imrd/directdoc.asp?DDFDocuments/v/G/TBTN25/BWA194.DOCX")</f>
        <v>https://docs.wto.org/imrd/directdoc.asp?DDFDocuments/v/G/TBTN25/BWA194.DOCX</v>
      </c>
    </row>
    <row r="9" spans="1:18" ht="409.5" x14ac:dyDescent="0.25">
      <c r="A9" s="8" t="s">
        <v>67</v>
      </c>
      <c r="B9" s="6" t="s">
        <v>47</v>
      </c>
      <c r="C9" s="7">
        <v>45805</v>
      </c>
      <c r="D9" s="9" t="str">
        <f>HYPERLINK("https://eping.wto.org/en/Search?viewData= G/TBT/N/BWA/190"," G/TBT/N/BWA/190")</f>
        <v xml:space="preserve"> G/TBT/N/BWA/190</v>
      </c>
      <c r="E9" s="8" t="s">
        <v>65</v>
      </c>
      <c r="F9" s="8" t="s">
        <v>66</v>
      </c>
      <c r="G9" s="8" t="s">
        <v>67</v>
      </c>
      <c r="H9" s="8" t="s">
        <v>21</v>
      </c>
      <c r="I9" s="8" t="s">
        <v>68</v>
      </c>
      <c r="J9" s="8" t="s">
        <v>69</v>
      </c>
      <c r="K9" s="8" t="s">
        <v>21</v>
      </c>
      <c r="L9" s="6"/>
      <c r="M9" s="7" t="s">
        <v>21</v>
      </c>
      <c r="N9" s="6" t="s">
        <v>25</v>
      </c>
      <c r="O9" s="6"/>
      <c r="P9" s="6" t="str">
        <f>HYPERLINK("https://docs.wto.org/imrd/directdoc.asp?DDFDocuments/t/G/TBTN25/BWA190.DOCX", "https://docs.wto.org/imrd/directdoc.asp?DDFDocuments/t/G/TBTN25/BWA190.DOCX")</f>
        <v>https://docs.wto.org/imrd/directdoc.asp?DDFDocuments/t/G/TBTN25/BWA190.DOCX</v>
      </c>
      <c r="Q9" s="6" t="str">
        <f>HYPERLINK("https://docs.wto.org/imrd/directdoc.asp?DDFDocuments/u/G/TBTN25/BWA190.DOCX", "https://docs.wto.org/imrd/directdoc.asp?DDFDocuments/u/G/TBTN25/BWA190.DOCX")</f>
        <v>https://docs.wto.org/imrd/directdoc.asp?DDFDocuments/u/G/TBTN25/BWA190.DOCX</v>
      </c>
      <c r="R9" s="6" t="str">
        <f>HYPERLINK("https://docs.wto.org/imrd/directdoc.asp?DDFDocuments/v/G/TBTN25/BWA190.DOCX", "https://docs.wto.org/imrd/directdoc.asp?DDFDocuments/v/G/TBTN25/BWA190.DOCX")</f>
        <v>https://docs.wto.org/imrd/directdoc.asp?DDFDocuments/v/G/TBTN25/BWA190.DOCX</v>
      </c>
    </row>
    <row r="10" spans="1:18" ht="409.5" x14ac:dyDescent="0.25">
      <c r="A10" s="8" t="s">
        <v>72</v>
      </c>
      <c r="B10" s="6" t="s">
        <v>47</v>
      </c>
      <c r="C10" s="7">
        <v>45805</v>
      </c>
      <c r="D10" s="9" t="str">
        <f>HYPERLINK("https://eping.wto.org/en/Search?viewData= G/TBT/N/BWA/191"," G/TBT/N/BWA/191")</f>
        <v xml:space="preserve"> G/TBT/N/BWA/191</v>
      </c>
      <c r="E10" s="8" t="s">
        <v>70</v>
      </c>
      <c r="F10" s="8" t="s">
        <v>71</v>
      </c>
      <c r="G10" s="8" t="s">
        <v>72</v>
      </c>
      <c r="H10" s="8" t="s">
        <v>21</v>
      </c>
      <c r="I10" s="8" t="s">
        <v>51</v>
      </c>
      <c r="J10" s="8" t="s">
        <v>69</v>
      </c>
      <c r="K10" s="8" t="s">
        <v>21</v>
      </c>
      <c r="L10" s="6"/>
      <c r="M10" s="7">
        <v>45865</v>
      </c>
      <c r="N10" s="6" t="s">
        <v>25</v>
      </c>
      <c r="O10" s="6"/>
      <c r="P10" s="6" t="str">
        <f>HYPERLINK("https://docs.wto.org/imrd/directdoc.asp?DDFDocuments/t/G/TBTN25/BWA191.DOCX", "https://docs.wto.org/imrd/directdoc.asp?DDFDocuments/t/G/TBTN25/BWA191.DOCX")</f>
        <v>https://docs.wto.org/imrd/directdoc.asp?DDFDocuments/t/G/TBTN25/BWA191.DOCX</v>
      </c>
      <c r="Q10" s="6" t="str">
        <f>HYPERLINK("https://docs.wto.org/imrd/directdoc.asp?DDFDocuments/u/G/TBTN25/BWA191.DOCX", "https://docs.wto.org/imrd/directdoc.asp?DDFDocuments/u/G/TBTN25/BWA191.DOCX")</f>
        <v>https://docs.wto.org/imrd/directdoc.asp?DDFDocuments/u/G/TBTN25/BWA191.DOCX</v>
      </c>
      <c r="R10" s="6"/>
    </row>
    <row r="11" spans="1:18" ht="285" x14ac:dyDescent="0.25">
      <c r="A11" s="8" t="s">
        <v>75</v>
      </c>
      <c r="B11" s="6" t="s">
        <v>47</v>
      </c>
      <c r="C11" s="7">
        <v>45805</v>
      </c>
      <c r="D11" s="9" t="str">
        <f>HYPERLINK("https://eping.wto.org/en/Search?viewData= G/TBT/N/BWA/193"," G/TBT/N/BWA/193")</f>
        <v xml:space="preserve"> G/TBT/N/BWA/193</v>
      </c>
      <c r="E11" s="8" t="s">
        <v>73</v>
      </c>
      <c r="F11" s="8" t="s">
        <v>74</v>
      </c>
      <c r="G11" s="8" t="s">
        <v>75</v>
      </c>
      <c r="H11" s="8" t="s">
        <v>21</v>
      </c>
      <c r="I11" s="8" t="s">
        <v>76</v>
      </c>
      <c r="J11" s="8" t="s">
        <v>77</v>
      </c>
      <c r="K11" s="8" t="s">
        <v>21</v>
      </c>
      <c r="L11" s="6"/>
      <c r="M11" s="7" t="s">
        <v>21</v>
      </c>
      <c r="N11" s="6" t="s">
        <v>25</v>
      </c>
      <c r="O11" s="6"/>
      <c r="P11" s="6" t="str">
        <f>HYPERLINK("https://docs.wto.org/imrd/directdoc.asp?DDFDocuments/t/G/TBTN25/BWA193.DOCX", "https://docs.wto.org/imrd/directdoc.asp?DDFDocuments/t/G/TBTN25/BWA193.DOCX")</f>
        <v>https://docs.wto.org/imrd/directdoc.asp?DDFDocuments/t/G/TBTN25/BWA193.DOCX</v>
      </c>
      <c r="Q11" s="6"/>
      <c r="R11" s="6"/>
    </row>
    <row r="12" spans="1:18" ht="90" x14ac:dyDescent="0.25">
      <c r="A12" s="8" t="s">
        <v>80</v>
      </c>
      <c r="B12" s="6" t="s">
        <v>53</v>
      </c>
      <c r="C12" s="7">
        <v>45804</v>
      </c>
      <c r="D12" s="9" t="str">
        <f>HYPERLINK("https://eping.wto.org/en/Search?viewData= G/TBT/N/BRA/1593"," G/TBT/N/BRA/1593")</f>
        <v xml:space="preserve"> G/TBT/N/BRA/1593</v>
      </c>
      <c r="E12" s="8" t="s">
        <v>78</v>
      </c>
      <c r="F12" s="8" t="s">
        <v>79</v>
      </c>
      <c r="G12" s="8" t="s">
        <v>80</v>
      </c>
      <c r="H12" s="8" t="s">
        <v>81</v>
      </c>
      <c r="I12" s="8" t="s">
        <v>82</v>
      </c>
      <c r="J12" s="8" t="s">
        <v>58</v>
      </c>
      <c r="K12" s="8" t="s">
        <v>40</v>
      </c>
      <c r="L12" s="6"/>
      <c r="M12" s="7">
        <v>45877</v>
      </c>
      <c r="N12" s="6" t="s">
        <v>25</v>
      </c>
      <c r="O12" s="8" t="s">
        <v>83</v>
      </c>
      <c r="P12" s="6" t="str">
        <f>HYPERLINK("https://docs.wto.org/imrd/directdoc.asp?DDFDocuments/t/G/TBTN25/BRA1593.DOCX", "https://docs.wto.org/imrd/directdoc.asp?DDFDocuments/t/G/TBTN25/BRA1593.DOCX")</f>
        <v>https://docs.wto.org/imrd/directdoc.asp?DDFDocuments/t/G/TBTN25/BRA1593.DOCX</v>
      </c>
      <c r="Q12" s="6" t="str">
        <f>HYPERLINK("https://docs.wto.org/imrd/directdoc.asp?DDFDocuments/u/G/TBTN25/BRA1593.DOCX", "https://docs.wto.org/imrd/directdoc.asp?DDFDocuments/u/G/TBTN25/BRA1593.DOCX")</f>
        <v>https://docs.wto.org/imrd/directdoc.asp?DDFDocuments/u/G/TBTN25/BRA1593.DOCX</v>
      </c>
      <c r="R12" s="6" t="str">
        <f>HYPERLINK("https://docs.wto.org/imrd/directdoc.asp?DDFDocuments/v/G/TBTN25/BRA1593.DOCX", "https://docs.wto.org/imrd/directdoc.asp?DDFDocuments/v/G/TBTN25/BRA1593.DOCX")</f>
        <v>https://docs.wto.org/imrd/directdoc.asp?DDFDocuments/v/G/TBTN25/BRA1593.DOCX</v>
      </c>
    </row>
    <row r="13" spans="1:18" ht="30" x14ac:dyDescent="0.25">
      <c r="A13" s="8" t="s">
        <v>87</v>
      </c>
      <c r="B13" s="6" t="s">
        <v>84</v>
      </c>
      <c r="C13" s="7">
        <v>45803</v>
      </c>
      <c r="D13" s="9" t="str">
        <f>HYPERLINK("https://eping.wto.org/en/Search?viewData= G/TBT/N/ARE/660"," G/TBT/N/ARE/660")</f>
        <v xml:space="preserve"> G/TBT/N/ARE/660</v>
      </c>
      <c r="E13" s="8" t="s">
        <v>85</v>
      </c>
      <c r="F13" s="8" t="s">
        <v>86</v>
      </c>
      <c r="G13" s="8" t="s">
        <v>87</v>
      </c>
      <c r="H13" s="8" t="s">
        <v>21</v>
      </c>
      <c r="I13" s="8" t="s">
        <v>88</v>
      </c>
      <c r="J13" s="8" t="s">
        <v>89</v>
      </c>
      <c r="K13" s="8" t="s">
        <v>21</v>
      </c>
      <c r="L13" s="6"/>
      <c r="M13" s="7">
        <v>45863</v>
      </c>
      <c r="N13" s="6" t="s">
        <v>25</v>
      </c>
      <c r="O13" s="8" t="s">
        <v>90</v>
      </c>
      <c r="P13" s="6" t="str">
        <f>HYPERLINK("https://docs.wto.org/imrd/directdoc.asp?DDFDocuments/t/G/TBTN25/ARE660.DOCX", "https://docs.wto.org/imrd/directdoc.asp?DDFDocuments/t/G/TBTN25/ARE660.DOCX")</f>
        <v>https://docs.wto.org/imrd/directdoc.asp?DDFDocuments/t/G/TBTN25/ARE660.DOCX</v>
      </c>
      <c r="Q13" s="6" t="str">
        <f>HYPERLINK("https://docs.wto.org/imrd/directdoc.asp?DDFDocuments/u/G/TBTN25/ARE660.DOCX", "https://docs.wto.org/imrd/directdoc.asp?DDFDocuments/u/G/TBTN25/ARE660.DOCX")</f>
        <v>https://docs.wto.org/imrd/directdoc.asp?DDFDocuments/u/G/TBTN25/ARE660.DOCX</v>
      </c>
      <c r="R13" s="6" t="str">
        <f>HYPERLINK("https://docs.wto.org/imrd/directdoc.asp?DDFDocuments/v/G/TBTN25/ARE660.DOCX", "https://docs.wto.org/imrd/directdoc.asp?DDFDocuments/v/G/TBTN25/ARE660.DOCX")</f>
        <v>https://docs.wto.org/imrd/directdoc.asp?DDFDocuments/v/G/TBTN25/ARE660.DOCX</v>
      </c>
    </row>
    <row r="14" spans="1:18" ht="105" x14ac:dyDescent="0.25">
      <c r="A14" s="8" t="s">
        <v>94</v>
      </c>
      <c r="B14" s="6" t="s">
        <v>91</v>
      </c>
      <c r="C14" s="7">
        <v>45803</v>
      </c>
      <c r="D14" s="9" t="str">
        <f>HYPERLINK("https://eping.wto.org/en/Search?viewData= G/TBT/N/ISR/1397"," G/TBT/N/ISR/1397")</f>
        <v xml:space="preserve"> G/TBT/N/ISR/1397</v>
      </c>
      <c r="E14" s="8" t="s">
        <v>92</v>
      </c>
      <c r="F14" s="8" t="s">
        <v>93</v>
      </c>
      <c r="G14" s="8" t="s">
        <v>94</v>
      </c>
      <c r="H14" s="8" t="s">
        <v>95</v>
      </c>
      <c r="I14" s="8" t="s">
        <v>96</v>
      </c>
      <c r="J14" s="8" t="s">
        <v>97</v>
      </c>
      <c r="K14" s="8" t="s">
        <v>21</v>
      </c>
      <c r="L14" s="6"/>
      <c r="M14" s="7">
        <v>45863</v>
      </c>
      <c r="N14" s="6" t="s">
        <v>25</v>
      </c>
      <c r="O14" s="8" t="s">
        <v>98</v>
      </c>
      <c r="P14" s="6" t="str">
        <f>HYPERLINK("https://docs.wto.org/imrd/directdoc.asp?DDFDocuments/t/G/TBTN25/ISR1397.DOCX", "https://docs.wto.org/imrd/directdoc.asp?DDFDocuments/t/G/TBTN25/ISR1397.DOCX")</f>
        <v>https://docs.wto.org/imrd/directdoc.asp?DDFDocuments/t/G/TBTN25/ISR1397.DOCX</v>
      </c>
      <c r="Q14" s="6" t="str">
        <f>HYPERLINK("https://docs.wto.org/imrd/directdoc.asp?DDFDocuments/u/G/TBTN25/ISR1397.DOCX", "https://docs.wto.org/imrd/directdoc.asp?DDFDocuments/u/G/TBTN25/ISR1397.DOCX")</f>
        <v>https://docs.wto.org/imrd/directdoc.asp?DDFDocuments/u/G/TBTN25/ISR1397.DOCX</v>
      </c>
      <c r="R14" s="6" t="str">
        <f>HYPERLINK("https://docs.wto.org/imrd/directdoc.asp?DDFDocuments/v/G/TBTN25/ISR1397.DOCX", "https://docs.wto.org/imrd/directdoc.asp?DDFDocuments/v/G/TBTN25/ISR1397.DOCX")</f>
        <v>https://docs.wto.org/imrd/directdoc.asp?DDFDocuments/v/G/TBTN25/ISR1397.DOCX</v>
      </c>
    </row>
    <row r="15" spans="1:18" ht="135" x14ac:dyDescent="0.25">
      <c r="A15" s="8" t="s">
        <v>102</v>
      </c>
      <c r="B15" s="6" t="s">
        <v>99</v>
      </c>
      <c r="C15" s="7">
        <v>45800</v>
      </c>
      <c r="D15" s="9" t="str">
        <f>HYPERLINK("https://eping.wto.org/en/Search?viewData= G/TBT/N/JAM/128"," G/TBT/N/JAM/128")</f>
        <v xml:space="preserve"> G/TBT/N/JAM/128</v>
      </c>
      <c r="E15" s="8" t="s">
        <v>100</v>
      </c>
      <c r="F15" s="8" t="s">
        <v>101</v>
      </c>
      <c r="G15" s="8" t="s">
        <v>102</v>
      </c>
      <c r="H15" s="8" t="s">
        <v>21</v>
      </c>
      <c r="I15" s="8" t="s">
        <v>88</v>
      </c>
      <c r="J15" s="8" t="s">
        <v>103</v>
      </c>
      <c r="K15" s="8" t="s">
        <v>21</v>
      </c>
      <c r="L15" s="6"/>
      <c r="M15" s="7">
        <v>45870</v>
      </c>
      <c r="N15" s="6" t="s">
        <v>25</v>
      </c>
      <c r="O15" s="8" t="s">
        <v>104</v>
      </c>
      <c r="P15" s="6" t="str">
        <f>HYPERLINK("https://docs.wto.org/imrd/directdoc.asp?DDFDocuments/t/G/TBTN25/JAM128.DOCX", "https://docs.wto.org/imrd/directdoc.asp?DDFDocuments/t/G/TBTN25/JAM128.DOCX")</f>
        <v>https://docs.wto.org/imrd/directdoc.asp?DDFDocuments/t/G/TBTN25/JAM128.DOCX</v>
      </c>
      <c r="Q15" s="6" t="str">
        <f>HYPERLINK("https://docs.wto.org/imrd/directdoc.asp?DDFDocuments/u/G/TBTN25/JAM128.DOCX", "https://docs.wto.org/imrd/directdoc.asp?DDFDocuments/u/G/TBTN25/JAM128.DOCX")</f>
        <v>https://docs.wto.org/imrd/directdoc.asp?DDFDocuments/u/G/TBTN25/JAM128.DOCX</v>
      </c>
      <c r="R15" s="6" t="str">
        <f>HYPERLINK("https://docs.wto.org/imrd/directdoc.asp?DDFDocuments/v/G/TBTN25/JAM128.DOCX", "https://docs.wto.org/imrd/directdoc.asp?DDFDocuments/v/G/TBTN25/JAM128.DOCX")</f>
        <v>https://docs.wto.org/imrd/directdoc.asp?DDFDocuments/v/G/TBTN25/JAM128.DOCX</v>
      </c>
    </row>
    <row r="16" spans="1:18" ht="120" x14ac:dyDescent="0.25">
      <c r="A16" s="8" t="s">
        <v>107</v>
      </c>
      <c r="B16" s="6" t="s">
        <v>91</v>
      </c>
      <c r="C16" s="7">
        <v>45799</v>
      </c>
      <c r="D16" s="9" t="str">
        <f>HYPERLINK("https://eping.wto.org/en/Search?viewData= G/TBT/N/ISR/1396"," G/TBT/N/ISR/1396")</f>
        <v xml:space="preserve"> G/TBT/N/ISR/1396</v>
      </c>
      <c r="E16" s="8" t="s">
        <v>105</v>
      </c>
      <c r="F16" s="8" t="s">
        <v>106</v>
      </c>
      <c r="G16" s="8" t="s">
        <v>107</v>
      </c>
      <c r="H16" s="8" t="s">
        <v>108</v>
      </c>
      <c r="I16" s="8" t="s">
        <v>96</v>
      </c>
      <c r="J16" s="8" t="s">
        <v>109</v>
      </c>
      <c r="K16" s="8" t="s">
        <v>21</v>
      </c>
      <c r="L16" s="6"/>
      <c r="M16" s="7">
        <v>45859</v>
      </c>
      <c r="N16" s="6" t="s">
        <v>25</v>
      </c>
      <c r="O16" s="8" t="s">
        <v>110</v>
      </c>
      <c r="P16" s="6" t="str">
        <f>HYPERLINK("https://docs.wto.org/imrd/directdoc.asp?DDFDocuments/t/G/TBTN25/ISR1396.DOCX", "https://docs.wto.org/imrd/directdoc.asp?DDFDocuments/t/G/TBTN25/ISR1396.DOCX")</f>
        <v>https://docs.wto.org/imrd/directdoc.asp?DDFDocuments/t/G/TBTN25/ISR1396.DOCX</v>
      </c>
      <c r="Q16" s="6" t="str">
        <f>HYPERLINK("https://docs.wto.org/imrd/directdoc.asp?DDFDocuments/u/G/TBTN25/ISR1396.DOCX", "https://docs.wto.org/imrd/directdoc.asp?DDFDocuments/u/G/TBTN25/ISR1396.DOCX")</f>
        <v>https://docs.wto.org/imrd/directdoc.asp?DDFDocuments/u/G/TBTN25/ISR1396.DOCX</v>
      </c>
      <c r="R16" s="6" t="str">
        <f>HYPERLINK("https://docs.wto.org/imrd/directdoc.asp?DDFDocuments/v/G/TBTN25/ISR1396.DOCX", "https://docs.wto.org/imrd/directdoc.asp?DDFDocuments/v/G/TBTN25/ISR1396.DOCX")</f>
        <v>https://docs.wto.org/imrd/directdoc.asp?DDFDocuments/v/G/TBTN25/ISR1396.DOCX</v>
      </c>
    </row>
    <row r="17" spans="1:18" ht="150" x14ac:dyDescent="0.25">
      <c r="A17" s="8" t="s">
        <v>114</v>
      </c>
      <c r="B17" s="6" t="s">
        <v>111</v>
      </c>
      <c r="C17" s="7">
        <v>45799</v>
      </c>
      <c r="D17" s="9" t="str">
        <f>HYPERLINK("https://eping.wto.org/en/Search?viewData= G/TBT/N/UKR/343"," G/TBT/N/UKR/343")</f>
        <v xml:space="preserve"> G/TBT/N/UKR/343</v>
      </c>
      <c r="E17" s="8" t="s">
        <v>112</v>
      </c>
      <c r="F17" s="8" t="s">
        <v>113</v>
      </c>
      <c r="G17" s="8" t="s">
        <v>114</v>
      </c>
      <c r="H17" s="8" t="s">
        <v>21</v>
      </c>
      <c r="I17" s="8" t="s">
        <v>21</v>
      </c>
      <c r="J17" s="8" t="s">
        <v>115</v>
      </c>
      <c r="K17" s="8" t="s">
        <v>21</v>
      </c>
      <c r="L17" s="6"/>
      <c r="M17" s="7">
        <v>45859</v>
      </c>
      <c r="N17" s="6" t="s">
        <v>25</v>
      </c>
      <c r="O17" s="8" t="s">
        <v>116</v>
      </c>
      <c r="P17" s="6" t="str">
        <f>HYPERLINK("https://docs.wto.org/imrd/directdoc.asp?DDFDocuments/t/G/TBTN25/UKR343.DOCX", "https://docs.wto.org/imrd/directdoc.asp?DDFDocuments/t/G/TBTN25/UKR343.DOCX")</f>
        <v>https://docs.wto.org/imrd/directdoc.asp?DDFDocuments/t/G/TBTN25/UKR343.DOCX</v>
      </c>
      <c r="Q17" s="6" t="str">
        <f>HYPERLINK("https://docs.wto.org/imrd/directdoc.asp?DDFDocuments/u/G/TBTN25/UKR343.DOCX", "https://docs.wto.org/imrd/directdoc.asp?DDFDocuments/u/G/TBTN25/UKR343.DOCX")</f>
        <v>https://docs.wto.org/imrd/directdoc.asp?DDFDocuments/u/G/TBTN25/UKR343.DOCX</v>
      </c>
      <c r="R17" s="6" t="str">
        <f>HYPERLINK("https://docs.wto.org/imrd/directdoc.asp?DDFDocuments/v/G/TBTN25/UKR343.DOCX", "https://docs.wto.org/imrd/directdoc.asp?DDFDocuments/v/G/TBTN25/UKR343.DOCX")</f>
        <v>https://docs.wto.org/imrd/directdoc.asp?DDFDocuments/v/G/TBTN25/UKR343.DOCX</v>
      </c>
    </row>
    <row r="18" spans="1:18" ht="135" x14ac:dyDescent="0.25">
      <c r="A18" s="8" t="s">
        <v>120</v>
      </c>
      <c r="B18" s="6" t="s">
        <v>117</v>
      </c>
      <c r="C18" s="7">
        <v>45799</v>
      </c>
      <c r="D18" s="9" t="str">
        <f>HYPERLINK("https://eping.wto.org/en/Search?viewData= G/TBT/N/IND/362"," G/TBT/N/IND/362")</f>
        <v xml:space="preserve"> G/TBT/N/IND/362</v>
      </c>
      <c r="E18" s="8" t="s">
        <v>118</v>
      </c>
      <c r="F18" s="8" t="s">
        <v>119</v>
      </c>
      <c r="G18" s="8" t="s">
        <v>120</v>
      </c>
      <c r="H18" s="8" t="s">
        <v>21</v>
      </c>
      <c r="I18" s="8" t="s">
        <v>121</v>
      </c>
      <c r="J18" s="8" t="s">
        <v>122</v>
      </c>
      <c r="K18" s="8" t="s">
        <v>21</v>
      </c>
      <c r="L18" s="6"/>
      <c r="M18" s="7">
        <v>45859</v>
      </c>
      <c r="N18" s="6" t="s">
        <v>25</v>
      </c>
      <c r="O18" s="8" t="s">
        <v>123</v>
      </c>
      <c r="P18" s="6" t="str">
        <f>HYPERLINK("https://docs.wto.org/imrd/directdoc.asp?DDFDocuments/t/G/TBTN25/IND362.DOCX", "https://docs.wto.org/imrd/directdoc.asp?DDFDocuments/t/G/TBTN25/IND362.DOCX")</f>
        <v>https://docs.wto.org/imrd/directdoc.asp?DDFDocuments/t/G/TBTN25/IND362.DOCX</v>
      </c>
      <c r="Q18" s="6" t="str">
        <f>HYPERLINK("https://docs.wto.org/imrd/directdoc.asp?DDFDocuments/u/G/TBTN25/IND362.DOCX", "https://docs.wto.org/imrd/directdoc.asp?DDFDocuments/u/G/TBTN25/IND362.DOCX")</f>
        <v>https://docs.wto.org/imrd/directdoc.asp?DDFDocuments/u/G/TBTN25/IND362.DOCX</v>
      </c>
      <c r="R18" s="6" t="str">
        <f>HYPERLINK("https://docs.wto.org/imrd/directdoc.asp?DDFDocuments/v/G/TBTN25/IND362.DOCX", "https://docs.wto.org/imrd/directdoc.asp?DDFDocuments/v/G/TBTN25/IND362.DOCX")</f>
        <v>https://docs.wto.org/imrd/directdoc.asp?DDFDocuments/v/G/TBTN25/IND362.DOCX</v>
      </c>
    </row>
    <row r="19" spans="1:18" ht="90" x14ac:dyDescent="0.25">
      <c r="A19" s="8" t="s">
        <v>127</v>
      </c>
      <c r="B19" s="6" t="s">
        <v>124</v>
      </c>
      <c r="C19" s="7">
        <v>45798</v>
      </c>
      <c r="D19" s="9" t="str">
        <f>HYPERLINK("https://eping.wto.org/en/Search?viewData= G/TBT/N/EU/1139"," G/TBT/N/EU/1139")</f>
        <v xml:space="preserve"> G/TBT/N/EU/1139</v>
      </c>
      <c r="E19" s="8" t="s">
        <v>125</v>
      </c>
      <c r="F19" s="8" t="s">
        <v>126</v>
      </c>
      <c r="G19" s="8" t="s">
        <v>127</v>
      </c>
      <c r="H19" s="8" t="s">
        <v>21</v>
      </c>
      <c r="I19" s="8" t="s">
        <v>128</v>
      </c>
      <c r="J19" s="8" t="s">
        <v>129</v>
      </c>
      <c r="K19" s="8" t="s">
        <v>21</v>
      </c>
      <c r="L19" s="6"/>
      <c r="M19" s="7">
        <v>45858</v>
      </c>
      <c r="N19" s="6" t="s">
        <v>25</v>
      </c>
      <c r="O19" s="8" t="s">
        <v>130</v>
      </c>
      <c r="P19" s="6" t="str">
        <f>HYPERLINK("https://docs.wto.org/imrd/directdoc.asp?DDFDocuments/t/G/TBTN25/EU1139.DOCX", "https://docs.wto.org/imrd/directdoc.asp?DDFDocuments/t/G/TBTN25/EU1139.DOCX")</f>
        <v>https://docs.wto.org/imrd/directdoc.asp?DDFDocuments/t/G/TBTN25/EU1139.DOCX</v>
      </c>
      <c r="Q19" s="6" t="str">
        <f>HYPERLINK("https://docs.wto.org/imrd/directdoc.asp?DDFDocuments/u/G/TBTN25/EU1139.DOCX", "https://docs.wto.org/imrd/directdoc.asp?DDFDocuments/u/G/TBTN25/EU1139.DOCX")</f>
        <v>https://docs.wto.org/imrd/directdoc.asp?DDFDocuments/u/G/TBTN25/EU1139.DOCX</v>
      </c>
      <c r="R19" s="6" t="str">
        <f>HYPERLINK("https://docs.wto.org/imrd/directdoc.asp?DDFDocuments/v/G/TBTN25/EU1139.DOCX", "https://docs.wto.org/imrd/directdoc.asp?DDFDocuments/v/G/TBTN25/EU1139.DOCX")</f>
        <v>https://docs.wto.org/imrd/directdoc.asp?DDFDocuments/v/G/TBTN25/EU1139.DOCX</v>
      </c>
    </row>
    <row r="20" spans="1:18" ht="75" x14ac:dyDescent="0.25">
      <c r="A20" s="8" t="s">
        <v>133</v>
      </c>
      <c r="B20" s="6" t="s">
        <v>124</v>
      </c>
      <c r="C20" s="7">
        <v>45798</v>
      </c>
      <c r="D20" s="9" t="str">
        <f>HYPERLINK("https://eping.wto.org/en/Search?viewData= G/TBT/N/EU/1140"," G/TBT/N/EU/1140")</f>
        <v xml:space="preserve"> G/TBT/N/EU/1140</v>
      </c>
      <c r="E20" s="8" t="s">
        <v>131</v>
      </c>
      <c r="F20" s="8" t="s">
        <v>132</v>
      </c>
      <c r="G20" s="8" t="s">
        <v>133</v>
      </c>
      <c r="H20" s="8" t="s">
        <v>21</v>
      </c>
      <c r="I20" s="8" t="s">
        <v>134</v>
      </c>
      <c r="J20" s="8" t="s">
        <v>109</v>
      </c>
      <c r="K20" s="8" t="s">
        <v>21</v>
      </c>
      <c r="L20" s="6"/>
      <c r="M20" s="7">
        <v>45858</v>
      </c>
      <c r="N20" s="6" t="s">
        <v>25</v>
      </c>
      <c r="O20" s="8" t="s">
        <v>135</v>
      </c>
      <c r="P20" s="6" t="str">
        <f>HYPERLINK("https://docs.wto.org/imrd/directdoc.asp?DDFDocuments/t/G/TBTN25/EU1140.DOCX", "https://docs.wto.org/imrd/directdoc.asp?DDFDocuments/t/G/TBTN25/EU1140.DOCX")</f>
        <v>https://docs.wto.org/imrd/directdoc.asp?DDFDocuments/t/G/TBTN25/EU1140.DOCX</v>
      </c>
      <c r="Q20" s="6" t="str">
        <f>HYPERLINK("https://docs.wto.org/imrd/directdoc.asp?DDFDocuments/u/G/TBTN25/EU1140.DOCX", "https://docs.wto.org/imrd/directdoc.asp?DDFDocuments/u/G/TBTN25/EU1140.DOCX")</f>
        <v>https://docs.wto.org/imrd/directdoc.asp?DDFDocuments/u/G/TBTN25/EU1140.DOCX</v>
      </c>
      <c r="R20" s="6" t="str">
        <f>HYPERLINK("https://docs.wto.org/imrd/directdoc.asp?DDFDocuments/v/G/TBTN25/EU1140.DOCX", "https://docs.wto.org/imrd/directdoc.asp?DDFDocuments/v/G/TBTN25/EU1140.DOCX")</f>
        <v>https://docs.wto.org/imrd/directdoc.asp?DDFDocuments/v/G/TBTN25/EU1140.DOCX</v>
      </c>
    </row>
    <row r="21" spans="1:18" ht="90" x14ac:dyDescent="0.25">
      <c r="A21" s="8" t="s">
        <v>139</v>
      </c>
      <c r="B21" s="6" t="s">
        <v>136</v>
      </c>
      <c r="C21" s="7">
        <v>45798</v>
      </c>
      <c r="D21" s="9" t="str">
        <f>HYPERLINK("https://eping.wto.org/en/Search?viewData= G/TBT/N/USA/2199"," G/TBT/N/USA/2199")</f>
        <v xml:space="preserve"> G/TBT/N/USA/2199</v>
      </c>
      <c r="E21" s="8" t="s">
        <v>137</v>
      </c>
      <c r="F21" s="8" t="s">
        <v>138</v>
      </c>
      <c r="G21" s="8" t="s">
        <v>139</v>
      </c>
      <c r="H21" s="8" t="s">
        <v>140</v>
      </c>
      <c r="I21" s="8" t="s">
        <v>141</v>
      </c>
      <c r="J21" s="8" t="s">
        <v>142</v>
      </c>
      <c r="K21" s="8" t="s">
        <v>21</v>
      </c>
      <c r="L21" s="6"/>
      <c r="M21" s="7">
        <v>45853</v>
      </c>
      <c r="N21" s="6" t="s">
        <v>25</v>
      </c>
      <c r="O21" s="8" t="s">
        <v>143</v>
      </c>
      <c r="P21" s="6" t="str">
        <f>HYPERLINK("https://docs.wto.org/imrd/directdoc.asp?DDFDocuments/t/G/TBTN25/USA2199.DOCX", "https://docs.wto.org/imrd/directdoc.asp?DDFDocuments/t/G/TBTN25/USA2199.DOCX")</f>
        <v>https://docs.wto.org/imrd/directdoc.asp?DDFDocuments/t/G/TBTN25/USA2199.DOCX</v>
      </c>
      <c r="Q21" s="6" t="str">
        <f>HYPERLINK("https://docs.wto.org/imrd/directdoc.asp?DDFDocuments/u/G/TBTN25/USA2199.DOCX", "https://docs.wto.org/imrd/directdoc.asp?DDFDocuments/u/G/TBTN25/USA2199.DOCX")</f>
        <v>https://docs.wto.org/imrd/directdoc.asp?DDFDocuments/u/G/TBTN25/USA2199.DOCX</v>
      </c>
      <c r="R21" s="6" t="str">
        <f>HYPERLINK("https://docs.wto.org/imrd/directdoc.asp?DDFDocuments/v/G/TBTN25/USA2199.DOCX", "https://docs.wto.org/imrd/directdoc.asp?DDFDocuments/v/G/TBTN25/USA2199.DOCX")</f>
        <v>https://docs.wto.org/imrd/directdoc.asp?DDFDocuments/v/G/TBTN25/USA2199.DOCX</v>
      </c>
    </row>
    <row r="22" spans="1:18" ht="120" x14ac:dyDescent="0.25">
      <c r="A22" s="8" t="s">
        <v>146</v>
      </c>
      <c r="B22" s="6" t="s">
        <v>136</v>
      </c>
      <c r="C22" s="7">
        <v>45798</v>
      </c>
      <c r="D22" s="9" t="str">
        <f>HYPERLINK("https://eping.wto.org/en/Search?viewData= G/TBT/N/USA/2200"," G/TBT/N/USA/2200")</f>
        <v xml:space="preserve"> G/TBT/N/USA/2200</v>
      </c>
      <c r="E22" s="8" t="s">
        <v>144</v>
      </c>
      <c r="F22" s="8" t="s">
        <v>145</v>
      </c>
      <c r="G22" s="8" t="s">
        <v>146</v>
      </c>
      <c r="H22" s="8" t="s">
        <v>147</v>
      </c>
      <c r="I22" s="8" t="s">
        <v>148</v>
      </c>
      <c r="J22" s="8" t="s">
        <v>142</v>
      </c>
      <c r="K22" s="8" t="s">
        <v>21</v>
      </c>
      <c r="L22" s="6"/>
      <c r="M22" s="7">
        <v>45853</v>
      </c>
      <c r="N22" s="6" t="s">
        <v>25</v>
      </c>
      <c r="O22" s="8" t="s">
        <v>149</v>
      </c>
      <c r="P22" s="6" t="str">
        <f>HYPERLINK("https://docs.wto.org/imrd/directdoc.asp?DDFDocuments/t/G/TBTN25/USA2200.DOCX", "https://docs.wto.org/imrd/directdoc.asp?DDFDocuments/t/G/TBTN25/USA2200.DOCX")</f>
        <v>https://docs.wto.org/imrd/directdoc.asp?DDFDocuments/t/G/TBTN25/USA2200.DOCX</v>
      </c>
      <c r="Q22" s="6" t="str">
        <f>HYPERLINK("https://docs.wto.org/imrd/directdoc.asp?DDFDocuments/u/G/TBTN25/USA2200.DOCX", "https://docs.wto.org/imrd/directdoc.asp?DDFDocuments/u/G/TBTN25/USA2200.DOCX")</f>
        <v>https://docs.wto.org/imrd/directdoc.asp?DDFDocuments/u/G/TBTN25/USA2200.DOCX</v>
      </c>
      <c r="R22" s="6" t="str">
        <f>HYPERLINK("https://docs.wto.org/imrd/directdoc.asp?DDFDocuments/v/G/TBTN25/USA2200.DOCX", "https://docs.wto.org/imrd/directdoc.asp?DDFDocuments/v/G/TBTN25/USA2200.DOCX")</f>
        <v>https://docs.wto.org/imrd/directdoc.asp?DDFDocuments/v/G/TBTN25/USA2200.DOCX</v>
      </c>
    </row>
    <row r="23" spans="1:18" ht="90" x14ac:dyDescent="0.25">
      <c r="A23" s="8" t="s">
        <v>153</v>
      </c>
      <c r="B23" s="6" t="s">
        <v>150</v>
      </c>
      <c r="C23" s="7">
        <v>45798</v>
      </c>
      <c r="D23" s="9" t="str">
        <f>HYPERLINK("https://eping.wto.org/en/Search?viewData= G/TBT/N/THA/780"," G/TBT/N/THA/780")</f>
        <v xml:space="preserve"> G/TBT/N/THA/780</v>
      </c>
      <c r="E23" s="8" t="s">
        <v>151</v>
      </c>
      <c r="F23" s="8" t="s">
        <v>152</v>
      </c>
      <c r="G23" s="8" t="s">
        <v>153</v>
      </c>
      <c r="H23" s="8" t="s">
        <v>21</v>
      </c>
      <c r="I23" s="8" t="s">
        <v>154</v>
      </c>
      <c r="J23" s="8" t="s">
        <v>155</v>
      </c>
      <c r="K23" s="8" t="s">
        <v>21</v>
      </c>
      <c r="L23" s="6"/>
      <c r="M23" s="7">
        <v>45805</v>
      </c>
      <c r="N23" s="6" t="s">
        <v>25</v>
      </c>
      <c r="O23" s="8" t="s">
        <v>156</v>
      </c>
      <c r="P23" s="6" t="str">
        <f>HYPERLINK("https://docs.wto.org/imrd/directdoc.asp?DDFDocuments/t/G/TBTN25/THA780.DOCX", "https://docs.wto.org/imrd/directdoc.asp?DDFDocuments/t/G/TBTN25/THA780.DOCX")</f>
        <v>https://docs.wto.org/imrd/directdoc.asp?DDFDocuments/t/G/TBTN25/THA780.DOCX</v>
      </c>
      <c r="Q23" s="6" t="str">
        <f>HYPERLINK("https://docs.wto.org/imrd/directdoc.asp?DDFDocuments/u/G/TBTN25/THA780.DOCX", "https://docs.wto.org/imrd/directdoc.asp?DDFDocuments/u/G/TBTN25/THA780.DOCX")</f>
        <v>https://docs.wto.org/imrd/directdoc.asp?DDFDocuments/u/G/TBTN25/THA780.DOCX</v>
      </c>
      <c r="R23" s="6" t="str">
        <f>HYPERLINK("https://docs.wto.org/imrd/directdoc.asp?DDFDocuments/v/G/TBTN25/THA780.DOCX", "https://docs.wto.org/imrd/directdoc.asp?DDFDocuments/v/G/TBTN25/THA780.DOCX")</f>
        <v>https://docs.wto.org/imrd/directdoc.asp?DDFDocuments/v/G/TBTN25/THA780.DOCX</v>
      </c>
    </row>
    <row r="24" spans="1:18" ht="135" x14ac:dyDescent="0.25">
      <c r="A24" s="8" t="s">
        <v>160</v>
      </c>
      <c r="B24" s="6" t="s">
        <v>157</v>
      </c>
      <c r="C24" s="7">
        <v>45798</v>
      </c>
      <c r="D24" s="9" t="str">
        <f>HYPERLINK("https://eping.wto.org/en/Search?viewData= G/TBT/N/COL/271"," G/TBT/N/COL/271")</f>
        <v xml:space="preserve"> G/TBT/N/COL/271</v>
      </c>
      <c r="E24" s="8" t="s">
        <v>158</v>
      </c>
      <c r="F24" s="8" t="s">
        <v>159</v>
      </c>
      <c r="G24" s="8" t="s">
        <v>160</v>
      </c>
      <c r="H24" s="8" t="s">
        <v>161</v>
      </c>
      <c r="I24" s="8" t="s">
        <v>162</v>
      </c>
      <c r="J24" s="8" t="s">
        <v>163</v>
      </c>
      <c r="K24" s="8" t="s">
        <v>21</v>
      </c>
      <c r="L24" s="6"/>
      <c r="M24" s="7" t="s">
        <v>21</v>
      </c>
      <c r="N24" s="6" t="s">
        <v>25</v>
      </c>
      <c r="O24" s="8" t="s">
        <v>164</v>
      </c>
      <c r="P24" s="6" t="str">
        <f>HYPERLINK("https://docs.wto.org/imrd/directdoc.asp?DDFDocuments/t/G/TBTN25/COL271.DOCX", "https://docs.wto.org/imrd/directdoc.asp?DDFDocuments/t/G/TBTN25/COL271.DOCX")</f>
        <v>https://docs.wto.org/imrd/directdoc.asp?DDFDocuments/t/G/TBTN25/COL271.DOCX</v>
      </c>
      <c r="Q24" s="6" t="str">
        <f>HYPERLINK("https://docs.wto.org/imrd/directdoc.asp?DDFDocuments/u/G/TBTN25/COL271.DOCX", "https://docs.wto.org/imrd/directdoc.asp?DDFDocuments/u/G/TBTN25/COL271.DOCX")</f>
        <v>https://docs.wto.org/imrd/directdoc.asp?DDFDocuments/u/G/TBTN25/COL271.DOCX</v>
      </c>
      <c r="R24" s="6" t="str">
        <f>HYPERLINK("https://docs.wto.org/imrd/directdoc.asp?DDFDocuments/v/G/TBTN25/COL271.DOCX", "https://docs.wto.org/imrd/directdoc.asp?DDFDocuments/v/G/TBTN25/COL271.DOCX")</f>
        <v>https://docs.wto.org/imrd/directdoc.asp?DDFDocuments/v/G/TBTN25/COL271.DOCX</v>
      </c>
    </row>
    <row r="25" spans="1:18" ht="90" x14ac:dyDescent="0.25">
      <c r="A25" s="8" t="s">
        <v>168</v>
      </c>
      <c r="B25" s="6" t="s">
        <v>165</v>
      </c>
      <c r="C25" s="7">
        <v>45797</v>
      </c>
      <c r="D25" s="9" t="str">
        <f>HYPERLINK("https://eping.wto.org/en/Search?viewData= G/TBT/N/JPN/866"," G/TBT/N/JPN/866")</f>
        <v xml:space="preserve"> G/TBT/N/JPN/866</v>
      </c>
      <c r="E25" s="8" t="s">
        <v>166</v>
      </c>
      <c r="F25" s="8" t="s">
        <v>167</v>
      </c>
      <c r="G25" s="8" t="s">
        <v>168</v>
      </c>
      <c r="H25" s="8" t="s">
        <v>169</v>
      </c>
      <c r="I25" s="8" t="s">
        <v>170</v>
      </c>
      <c r="J25" s="8" t="s">
        <v>171</v>
      </c>
      <c r="K25" s="8" t="s">
        <v>21</v>
      </c>
      <c r="L25" s="6"/>
      <c r="M25" s="7">
        <v>45827</v>
      </c>
      <c r="N25" s="6" t="s">
        <v>25</v>
      </c>
      <c r="O25" s="8" t="s">
        <v>172</v>
      </c>
      <c r="P25" s="6" t="str">
        <f>HYPERLINK("https://docs.wto.org/imrd/directdoc.asp?DDFDocuments/t/G/TBTN25/JPN866.DOCX", "https://docs.wto.org/imrd/directdoc.asp?DDFDocuments/t/G/TBTN25/JPN866.DOCX")</f>
        <v>https://docs.wto.org/imrd/directdoc.asp?DDFDocuments/t/G/TBTN25/JPN866.DOCX</v>
      </c>
      <c r="Q25" s="6" t="str">
        <f>HYPERLINK("https://docs.wto.org/imrd/directdoc.asp?DDFDocuments/u/G/TBTN25/JPN866.DOCX", "https://docs.wto.org/imrd/directdoc.asp?DDFDocuments/u/G/TBTN25/JPN866.DOCX")</f>
        <v>https://docs.wto.org/imrd/directdoc.asp?DDFDocuments/u/G/TBTN25/JPN866.DOCX</v>
      </c>
      <c r="R25" s="6" t="str">
        <f>HYPERLINK("https://docs.wto.org/imrd/directdoc.asp?DDFDocuments/v/G/TBTN25/JPN866.DOCX", "https://docs.wto.org/imrd/directdoc.asp?DDFDocuments/v/G/TBTN25/JPN866.DOCX")</f>
        <v>https://docs.wto.org/imrd/directdoc.asp?DDFDocuments/v/G/TBTN25/JPN866.DOCX</v>
      </c>
    </row>
    <row r="26" spans="1:18" ht="90" x14ac:dyDescent="0.25">
      <c r="A26" s="8" t="s">
        <v>176</v>
      </c>
      <c r="B26" s="6" t="s">
        <v>173</v>
      </c>
      <c r="C26" s="7">
        <v>45797</v>
      </c>
      <c r="D26" s="9" t="str">
        <f>HYPERLINK("https://eping.wto.org/en/Search?viewData= G/TBT/N/CHL/730"," G/TBT/N/CHL/730")</f>
        <v xml:space="preserve"> G/TBT/N/CHL/730</v>
      </c>
      <c r="E26" s="8" t="s">
        <v>174</v>
      </c>
      <c r="F26" s="8" t="s">
        <v>175</v>
      </c>
      <c r="G26" s="8" t="s">
        <v>176</v>
      </c>
      <c r="H26" s="8" t="s">
        <v>21</v>
      </c>
      <c r="I26" s="8" t="s">
        <v>177</v>
      </c>
      <c r="J26" s="8" t="s">
        <v>109</v>
      </c>
      <c r="K26" s="8" t="s">
        <v>21</v>
      </c>
      <c r="L26" s="6"/>
      <c r="M26" s="7">
        <v>45857</v>
      </c>
      <c r="N26" s="6" t="s">
        <v>25</v>
      </c>
      <c r="O26" s="8" t="s">
        <v>178</v>
      </c>
      <c r="P26" s="6" t="str">
        <f>HYPERLINK("https://docs.wto.org/imrd/directdoc.asp?DDFDocuments/t/G/TBTN25/CHL730.DOCX", "https://docs.wto.org/imrd/directdoc.asp?DDFDocuments/t/G/TBTN25/CHL730.DOCX")</f>
        <v>https://docs.wto.org/imrd/directdoc.asp?DDFDocuments/t/G/TBTN25/CHL730.DOCX</v>
      </c>
      <c r="Q26" s="6" t="str">
        <f>HYPERLINK("https://docs.wto.org/imrd/directdoc.asp?DDFDocuments/u/G/TBTN25/CHL730.DOCX", "https://docs.wto.org/imrd/directdoc.asp?DDFDocuments/u/G/TBTN25/CHL730.DOCX")</f>
        <v>https://docs.wto.org/imrd/directdoc.asp?DDFDocuments/u/G/TBTN25/CHL730.DOCX</v>
      </c>
      <c r="R26" s="6" t="str">
        <f>HYPERLINK("https://docs.wto.org/imrd/directdoc.asp?DDFDocuments/v/G/TBTN25/CHL730.DOCX", "https://docs.wto.org/imrd/directdoc.asp?DDFDocuments/v/G/TBTN25/CHL730.DOCX")</f>
        <v>https://docs.wto.org/imrd/directdoc.asp?DDFDocuments/v/G/TBTN25/CHL730.DOCX</v>
      </c>
    </row>
    <row r="27" spans="1:18" ht="75" x14ac:dyDescent="0.25">
      <c r="A27" s="8" t="s">
        <v>181</v>
      </c>
      <c r="B27" s="6" t="s">
        <v>124</v>
      </c>
      <c r="C27" s="7">
        <v>45797</v>
      </c>
      <c r="D27" s="9" t="str">
        <f>HYPERLINK("https://eping.wto.org/en/Search?viewData= G/TBT/N/EU/1137"," G/TBT/N/EU/1137")</f>
        <v xml:space="preserve"> G/TBT/N/EU/1137</v>
      </c>
      <c r="E27" s="8" t="s">
        <v>179</v>
      </c>
      <c r="F27" s="8" t="s">
        <v>180</v>
      </c>
      <c r="G27" s="8" t="s">
        <v>181</v>
      </c>
      <c r="H27" s="8" t="s">
        <v>182</v>
      </c>
      <c r="I27" s="8" t="s">
        <v>183</v>
      </c>
      <c r="J27" s="8" t="s">
        <v>184</v>
      </c>
      <c r="K27" s="8" t="s">
        <v>21</v>
      </c>
      <c r="L27" s="6"/>
      <c r="M27" s="7">
        <v>45857</v>
      </c>
      <c r="N27" s="6" t="s">
        <v>25</v>
      </c>
      <c r="O27" s="8" t="s">
        <v>185</v>
      </c>
      <c r="P27" s="6" t="str">
        <f>HYPERLINK("https://docs.wto.org/imrd/directdoc.asp?DDFDocuments/t/G/TBTN25/EU1137.DOCX", "https://docs.wto.org/imrd/directdoc.asp?DDFDocuments/t/G/TBTN25/EU1137.DOCX")</f>
        <v>https://docs.wto.org/imrd/directdoc.asp?DDFDocuments/t/G/TBTN25/EU1137.DOCX</v>
      </c>
      <c r="Q27" s="6" t="str">
        <f>HYPERLINK("https://docs.wto.org/imrd/directdoc.asp?DDFDocuments/u/G/TBTN25/EU1137.DOCX", "https://docs.wto.org/imrd/directdoc.asp?DDFDocuments/u/G/TBTN25/EU1137.DOCX")</f>
        <v>https://docs.wto.org/imrd/directdoc.asp?DDFDocuments/u/G/TBTN25/EU1137.DOCX</v>
      </c>
      <c r="R27" s="6" t="str">
        <f>HYPERLINK("https://docs.wto.org/imrd/directdoc.asp?DDFDocuments/v/G/TBTN25/EU1137.DOCX", "https://docs.wto.org/imrd/directdoc.asp?DDFDocuments/v/G/TBTN25/EU1137.DOCX")</f>
        <v>https://docs.wto.org/imrd/directdoc.asp?DDFDocuments/v/G/TBTN25/EU1137.DOCX</v>
      </c>
    </row>
    <row r="28" spans="1:18" ht="165" x14ac:dyDescent="0.25">
      <c r="A28" s="8" t="s">
        <v>181</v>
      </c>
      <c r="B28" s="6" t="s">
        <v>124</v>
      </c>
      <c r="C28" s="7">
        <v>45797</v>
      </c>
      <c r="D28" s="9" t="str">
        <f>HYPERLINK("https://eping.wto.org/en/Search?viewData= G/TBT/N/EU/1138"," G/TBT/N/EU/1138")</f>
        <v xml:space="preserve"> G/TBT/N/EU/1138</v>
      </c>
      <c r="E28" s="8" t="s">
        <v>186</v>
      </c>
      <c r="F28" s="8" t="s">
        <v>187</v>
      </c>
      <c r="G28" s="8" t="s">
        <v>181</v>
      </c>
      <c r="H28" s="8" t="s">
        <v>182</v>
      </c>
      <c r="I28" s="8" t="s">
        <v>183</v>
      </c>
      <c r="J28" s="8" t="s">
        <v>184</v>
      </c>
      <c r="K28" s="8" t="s">
        <v>21</v>
      </c>
      <c r="L28" s="6"/>
      <c r="M28" s="7">
        <v>45857</v>
      </c>
      <c r="N28" s="6" t="s">
        <v>25</v>
      </c>
      <c r="O28" s="8" t="s">
        <v>188</v>
      </c>
      <c r="P28" s="6" t="str">
        <f>HYPERLINK("https://docs.wto.org/imrd/directdoc.asp?DDFDocuments/t/G/TBTN25/EU1138.DOCX", "https://docs.wto.org/imrd/directdoc.asp?DDFDocuments/t/G/TBTN25/EU1138.DOCX")</f>
        <v>https://docs.wto.org/imrd/directdoc.asp?DDFDocuments/t/G/TBTN25/EU1138.DOCX</v>
      </c>
      <c r="Q28" s="6" t="str">
        <f>HYPERLINK("https://docs.wto.org/imrd/directdoc.asp?DDFDocuments/u/G/TBTN25/EU1138.DOCX", "https://docs.wto.org/imrd/directdoc.asp?DDFDocuments/u/G/TBTN25/EU1138.DOCX")</f>
        <v>https://docs.wto.org/imrd/directdoc.asp?DDFDocuments/u/G/TBTN25/EU1138.DOCX</v>
      </c>
      <c r="R28" s="6" t="str">
        <f>HYPERLINK("https://docs.wto.org/imrd/directdoc.asp?DDFDocuments/v/G/TBTN25/EU1138.DOCX", "https://docs.wto.org/imrd/directdoc.asp?DDFDocuments/v/G/TBTN25/EU1138.DOCX")</f>
        <v>https://docs.wto.org/imrd/directdoc.asp?DDFDocuments/v/G/TBTN25/EU1138.DOCX</v>
      </c>
    </row>
    <row r="29" spans="1:18" ht="60" x14ac:dyDescent="0.25">
      <c r="A29" s="8" t="s">
        <v>191</v>
      </c>
      <c r="B29" s="6" t="s">
        <v>165</v>
      </c>
      <c r="C29" s="7">
        <v>45797</v>
      </c>
      <c r="D29" s="9" t="str">
        <f>HYPERLINK("https://eping.wto.org/en/Search?viewData= G/TBT/N/JPN/865"," G/TBT/N/JPN/865")</f>
        <v xml:space="preserve"> G/TBT/N/JPN/865</v>
      </c>
      <c r="E29" s="8" t="s">
        <v>189</v>
      </c>
      <c r="F29" s="8" t="s">
        <v>190</v>
      </c>
      <c r="G29" s="8" t="s">
        <v>191</v>
      </c>
      <c r="H29" s="8" t="s">
        <v>192</v>
      </c>
      <c r="I29" s="8" t="s">
        <v>193</v>
      </c>
      <c r="J29" s="8" t="s">
        <v>194</v>
      </c>
      <c r="K29" s="8" t="s">
        <v>195</v>
      </c>
      <c r="L29" s="6"/>
      <c r="M29" s="7" t="s">
        <v>21</v>
      </c>
      <c r="N29" s="6" t="s">
        <v>25</v>
      </c>
      <c r="O29" s="8" t="s">
        <v>196</v>
      </c>
      <c r="P29" s="6" t="str">
        <f>HYPERLINK("https://docs.wto.org/imrd/directdoc.asp?DDFDocuments/t/G/TBTN25/JPN865.DOCX", "https://docs.wto.org/imrd/directdoc.asp?DDFDocuments/t/G/TBTN25/JPN865.DOCX")</f>
        <v>https://docs.wto.org/imrd/directdoc.asp?DDFDocuments/t/G/TBTN25/JPN865.DOCX</v>
      </c>
      <c r="Q29" s="6" t="str">
        <f>HYPERLINK("https://docs.wto.org/imrd/directdoc.asp?DDFDocuments/u/G/TBTN25/JPN865.DOCX", "https://docs.wto.org/imrd/directdoc.asp?DDFDocuments/u/G/TBTN25/JPN865.DOCX")</f>
        <v>https://docs.wto.org/imrd/directdoc.asp?DDFDocuments/u/G/TBTN25/JPN865.DOCX</v>
      </c>
      <c r="R29" s="6" t="str">
        <f>HYPERLINK("https://docs.wto.org/imrd/directdoc.asp?DDFDocuments/v/G/TBTN25/JPN865.DOCX", "https://docs.wto.org/imrd/directdoc.asp?DDFDocuments/v/G/TBTN25/JPN865.DOCX")</f>
        <v>https://docs.wto.org/imrd/directdoc.asp?DDFDocuments/v/G/TBTN25/JPN865.DOCX</v>
      </c>
    </row>
    <row r="30" spans="1:18" ht="30" x14ac:dyDescent="0.25">
      <c r="A30" s="8" t="s">
        <v>200</v>
      </c>
      <c r="B30" s="6" t="s">
        <v>197</v>
      </c>
      <c r="C30" s="7">
        <v>45797</v>
      </c>
      <c r="D30" s="9" t="str">
        <f>HYPERLINK("https://eping.wto.org/en/Search?viewData= G/TBT/N/PHL/345"," G/TBT/N/PHL/345")</f>
        <v xml:space="preserve"> G/TBT/N/PHL/345</v>
      </c>
      <c r="E30" s="8" t="s">
        <v>198</v>
      </c>
      <c r="F30" s="8" t="s">
        <v>199</v>
      </c>
      <c r="G30" s="8" t="s">
        <v>200</v>
      </c>
      <c r="H30" s="8" t="s">
        <v>201</v>
      </c>
      <c r="I30" s="8" t="s">
        <v>202</v>
      </c>
      <c r="J30" s="8" t="s">
        <v>109</v>
      </c>
      <c r="K30" s="8" t="s">
        <v>21</v>
      </c>
      <c r="L30" s="6"/>
      <c r="M30" s="7">
        <v>45857</v>
      </c>
      <c r="N30" s="6" t="s">
        <v>25</v>
      </c>
      <c r="O30" s="8" t="s">
        <v>203</v>
      </c>
      <c r="P30" s="6" t="str">
        <f>HYPERLINK("https://docs.wto.org/imrd/directdoc.asp?DDFDocuments/t/G/TBTN25/PHL345.DOCX", "https://docs.wto.org/imrd/directdoc.asp?DDFDocuments/t/G/TBTN25/PHL345.DOCX")</f>
        <v>https://docs.wto.org/imrd/directdoc.asp?DDFDocuments/t/G/TBTN25/PHL345.DOCX</v>
      </c>
      <c r="Q30" s="6" t="str">
        <f>HYPERLINK("https://docs.wto.org/imrd/directdoc.asp?DDFDocuments/u/G/TBTN25/PHL345.DOCX", "https://docs.wto.org/imrd/directdoc.asp?DDFDocuments/u/G/TBTN25/PHL345.DOCX")</f>
        <v>https://docs.wto.org/imrd/directdoc.asp?DDFDocuments/u/G/TBTN25/PHL345.DOCX</v>
      </c>
      <c r="R30" s="6" t="str">
        <f>HYPERLINK("https://docs.wto.org/imrd/directdoc.asp?DDFDocuments/v/G/TBTN25/PHL345.DOCX", "https://docs.wto.org/imrd/directdoc.asp?DDFDocuments/v/G/TBTN25/PHL345.DOCX")</f>
        <v>https://docs.wto.org/imrd/directdoc.asp?DDFDocuments/v/G/TBTN25/PHL345.DOCX</v>
      </c>
    </row>
    <row r="31" spans="1:18" ht="165" x14ac:dyDescent="0.25">
      <c r="A31" s="8" t="s">
        <v>206</v>
      </c>
      <c r="B31" s="6" t="s">
        <v>136</v>
      </c>
      <c r="C31" s="7">
        <v>45797</v>
      </c>
      <c r="D31" s="9" t="str">
        <f>HYPERLINK("https://eping.wto.org/en/Search?viewData= G/TBT/N/USA/2196"," G/TBT/N/USA/2196")</f>
        <v xml:space="preserve"> G/TBT/N/USA/2196</v>
      </c>
      <c r="E31" s="8" t="s">
        <v>204</v>
      </c>
      <c r="F31" s="8" t="s">
        <v>205</v>
      </c>
      <c r="G31" s="8" t="s">
        <v>206</v>
      </c>
      <c r="H31" s="8" t="s">
        <v>21</v>
      </c>
      <c r="I31" s="8" t="s">
        <v>207</v>
      </c>
      <c r="J31" s="8" t="s">
        <v>142</v>
      </c>
      <c r="K31" s="8" t="s">
        <v>21</v>
      </c>
      <c r="L31" s="6"/>
      <c r="M31" s="7">
        <v>45853</v>
      </c>
      <c r="N31" s="6" t="s">
        <v>25</v>
      </c>
      <c r="O31" s="8" t="s">
        <v>208</v>
      </c>
      <c r="P31" s="6" t="str">
        <f>HYPERLINK("https://docs.wto.org/imrd/directdoc.asp?DDFDocuments/t/G/TBTN25/USA2196.DOCX", "https://docs.wto.org/imrd/directdoc.asp?DDFDocuments/t/G/TBTN25/USA2196.DOCX")</f>
        <v>https://docs.wto.org/imrd/directdoc.asp?DDFDocuments/t/G/TBTN25/USA2196.DOCX</v>
      </c>
      <c r="Q31" s="6" t="str">
        <f>HYPERLINK("https://docs.wto.org/imrd/directdoc.asp?DDFDocuments/u/G/TBTN25/USA2196.DOCX", "https://docs.wto.org/imrd/directdoc.asp?DDFDocuments/u/G/TBTN25/USA2196.DOCX")</f>
        <v>https://docs.wto.org/imrd/directdoc.asp?DDFDocuments/u/G/TBTN25/USA2196.DOCX</v>
      </c>
      <c r="R31" s="6" t="str">
        <f>HYPERLINK("https://docs.wto.org/imrd/directdoc.asp?DDFDocuments/v/G/TBTN25/USA2196.DOCX", "https://docs.wto.org/imrd/directdoc.asp?DDFDocuments/v/G/TBTN25/USA2196.DOCX")</f>
        <v>https://docs.wto.org/imrd/directdoc.asp?DDFDocuments/v/G/TBTN25/USA2196.DOCX</v>
      </c>
    </row>
    <row r="32" spans="1:18" ht="90" x14ac:dyDescent="0.25">
      <c r="A32" s="8" t="s">
        <v>211</v>
      </c>
      <c r="B32" s="6" t="s">
        <v>136</v>
      </c>
      <c r="C32" s="7">
        <v>45797</v>
      </c>
      <c r="D32" s="9" t="str">
        <f>HYPERLINK("https://eping.wto.org/en/Search?viewData= G/TBT/N/USA/2198"," G/TBT/N/USA/2198")</f>
        <v xml:space="preserve"> G/TBT/N/USA/2198</v>
      </c>
      <c r="E32" s="8" t="s">
        <v>209</v>
      </c>
      <c r="F32" s="8" t="s">
        <v>210</v>
      </c>
      <c r="G32" s="8" t="s">
        <v>211</v>
      </c>
      <c r="H32" s="8" t="s">
        <v>21</v>
      </c>
      <c r="I32" s="8" t="s">
        <v>212</v>
      </c>
      <c r="J32" s="8" t="s">
        <v>142</v>
      </c>
      <c r="K32" s="8" t="s">
        <v>21</v>
      </c>
      <c r="L32" s="6"/>
      <c r="M32" s="7">
        <v>45853</v>
      </c>
      <c r="N32" s="6" t="s">
        <v>25</v>
      </c>
      <c r="O32" s="8" t="s">
        <v>213</v>
      </c>
      <c r="P32" s="6" t="str">
        <f>HYPERLINK("https://docs.wto.org/imrd/directdoc.asp?DDFDocuments/t/G/TBTN25/USA2198.DOCX", "https://docs.wto.org/imrd/directdoc.asp?DDFDocuments/t/G/TBTN25/USA2198.DOCX")</f>
        <v>https://docs.wto.org/imrd/directdoc.asp?DDFDocuments/t/G/TBTN25/USA2198.DOCX</v>
      </c>
      <c r="Q32" s="6" t="str">
        <f>HYPERLINK("https://docs.wto.org/imrd/directdoc.asp?DDFDocuments/u/G/TBTN25/USA2198.DOCX", "https://docs.wto.org/imrd/directdoc.asp?DDFDocuments/u/G/TBTN25/USA2198.DOCX")</f>
        <v>https://docs.wto.org/imrd/directdoc.asp?DDFDocuments/u/G/TBTN25/USA2198.DOCX</v>
      </c>
      <c r="R32" s="6" t="str">
        <f>HYPERLINK("https://docs.wto.org/imrd/directdoc.asp?DDFDocuments/v/G/TBTN25/USA2198.DOCX", "https://docs.wto.org/imrd/directdoc.asp?DDFDocuments/v/G/TBTN25/USA2198.DOCX")</f>
        <v>https://docs.wto.org/imrd/directdoc.asp?DDFDocuments/v/G/TBTN25/USA2198.DOCX</v>
      </c>
    </row>
    <row r="33" spans="1:18" ht="105" x14ac:dyDescent="0.25">
      <c r="A33" s="8" t="s">
        <v>216</v>
      </c>
      <c r="B33" s="6" t="s">
        <v>136</v>
      </c>
      <c r="C33" s="7">
        <v>45797</v>
      </c>
      <c r="D33" s="9" t="str">
        <f>HYPERLINK("https://eping.wto.org/en/Search?viewData= G/TBT/N/USA/2197"," G/TBT/N/USA/2197")</f>
        <v xml:space="preserve"> G/TBT/N/USA/2197</v>
      </c>
      <c r="E33" s="8" t="s">
        <v>214</v>
      </c>
      <c r="F33" s="8" t="s">
        <v>215</v>
      </c>
      <c r="G33" s="8" t="s">
        <v>216</v>
      </c>
      <c r="H33" s="8" t="s">
        <v>140</v>
      </c>
      <c r="I33" s="8" t="s">
        <v>141</v>
      </c>
      <c r="J33" s="8" t="s">
        <v>142</v>
      </c>
      <c r="K33" s="8" t="s">
        <v>21</v>
      </c>
      <c r="L33" s="6"/>
      <c r="M33" s="7">
        <v>45853</v>
      </c>
      <c r="N33" s="6" t="s">
        <v>25</v>
      </c>
      <c r="O33" s="8" t="s">
        <v>217</v>
      </c>
      <c r="P33" s="6" t="str">
        <f>HYPERLINK("https://docs.wto.org/imrd/directdoc.asp?DDFDocuments/t/G/TBTN25/USA2197.DOCX", "https://docs.wto.org/imrd/directdoc.asp?DDFDocuments/t/G/TBTN25/USA2197.DOCX")</f>
        <v>https://docs.wto.org/imrd/directdoc.asp?DDFDocuments/t/G/TBTN25/USA2197.DOCX</v>
      </c>
      <c r="Q33" s="6" t="str">
        <f>HYPERLINK("https://docs.wto.org/imrd/directdoc.asp?DDFDocuments/u/G/TBTN25/USA2197.DOCX", "https://docs.wto.org/imrd/directdoc.asp?DDFDocuments/u/G/TBTN25/USA2197.DOCX")</f>
        <v>https://docs.wto.org/imrd/directdoc.asp?DDFDocuments/u/G/TBTN25/USA2197.DOCX</v>
      </c>
      <c r="R33" s="6" t="str">
        <f>HYPERLINK("https://docs.wto.org/imrd/directdoc.asp?DDFDocuments/v/G/TBTN25/USA2197.DOCX", "https://docs.wto.org/imrd/directdoc.asp?DDFDocuments/v/G/TBTN25/USA2197.DOCX")</f>
        <v>https://docs.wto.org/imrd/directdoc.asp?DDFDocuments/v/G/TBTN25/USA2197.DOCX</v>
      </c>
    </row>
    <row r="34" spans="1:18" ht="195" x14ac:dyDescent="0.25">
      <c r="A34" s="8" t="s">
        <v>220</v>
      </c>
      <c r="B34" s="6" t="s">
        <v>111</v>
      </c>
      <c r="C34" s="7">
        <v>45797</v>
      </c>
      <c r="D34" s="9" t="str">
        <f>HYPERLINK("https://eping.wto.org/en/Search?viewData= G/TBT/N/UKR/342"," G/TBT/N/UKR/342")</f>
        <v xml:space="preserve"> G/TBT/N/UKR/342</v>
      </c>
      <c r="E34" s="8" t="s">
        <v>218</v>
      </c>
      <c r="F34" s="8" t="s">
        <v>219</v>
      </c>
      <c r="G34" s="8" t="s">
        <v>220</v>
      </c>
      <c r="H34" s="8" t="s">
        <v>21</v>
      </c>
      <c r="I34" s="8" t="s">
        <v>221</v>
      </c>
      <c r="J34" s="8" t="s">
        <v>222</v>
      </c>
      <c r="K34" s="8" t="s">
        <v>24</v>
      </c>
      <c r="L34" s="6"/>
      <c r="M34" s="7">
        <v>45857</v>
      </c>
      <c r="N34" s="6" t="s">
        <v>25</v>
      </c>
      <c r="O34" s="8" t="s">
        <v>223</v>
      </c>
      <c r="P34" s="6" t="str">
        <f>HYPERLINK("https://docs.wto.org/imrd/directdoc.asp?DDFDocuments/t/G/TBTN25/UKR342.DOCX", "https://docs.wto.org/imrd/directdoc.asp?DDFDocuments/t/G/TBTN25/UKR342.DOCX")</f>
        <v>https://docs.wto.org/imrd/directdoc.asp?DDFDocuments/t/G/TBTN25/UKR342.DOCX</v>
      </c>
      <c r="Q34" s="6" t="str">
        <f>HYPERLINK("https://docs.wto.org/imrd/directdoc.asp?DDFDocuments/u/G/TBTN25/UKR342.DOCX", "https://docs.wto.org/imrd/directdoc.asp?DDFDocuments/u/G/TBTN25/UKR342.DOCX")</f>
        <v>https://docs.wto.org/imrd/directdoc.asp?DDFDocuments/u/G/TBTN25/UKR342.DOCX</v>
      </c>
      <c r="R34" s="6" t="str">
        <f>HYPERLINK("https://docs.wto.org/imrd/directdoc.asp?DDFDocuments/v/G/TBTN25/UKR342.DOCX", "https://docs.wto.org/imrd/directdoc.asp?DDFDocuments/v/G/TBTN25/UKR342.DOCX")</f>
        <v>https://docs.wto.org/imrd/directdoc.asp?DDFDocuments/v/G/TBTN25/UKR342.DOCX</v>
      </c>
    </row>
    <row r="35" spans="1:18" ht="180" x14ac:dyDescent="0.25">
      <c r="A35" s="8" t="s">
        <v>226</v>
      </c>
      <c r="B35" s="6" t="s">
        <v>124</v>
      </c>
      <c r="C35" s="7">
        <v>45796</v>
      </c>
      <c r="D35" s="9" t="str">
        <f>HYPERLINK("https://eping.wto.org/en/Search?viewData= G/TBT/N/EU/1136"," G/TBT/N/EU/1136")</f>
        <v xml:space="preserve"> G/TBT/N/EU/1136</v>
      </c>
      <c r="E35" s="8" t="s">
        <v>224</v>
      </c>
      <c r="F35" s="8" t="s">
        <v>225</v>
      </c>
      <c r="G35" s="8" t="s">
        <v>226</v>
      </c>
      <c r="H35" s="8" t="s">
        <v>21</v>
      </c>
      <c r="I35" s="8" t="s">
        <v>227</v>
      </c>
      <c r="J35" s="8" t="s">
        <v>228</v>
      </c>
      <c r="K35" s="8" t="s">
        <v>21</v>
      </c>
      <c r="L35" s="6"/>
      <c r="M35" s="7">
        <v>45856</v>
      </c>
      <c r="N35" s="6" t="s">
        <v>25</v>
      </c>
      <c r="O35" s="8" t="s">
        <v>229</v>
      </c>
      <c r="P35" s="6" t="str">
        <f>HYPERLINK("https://docs.wto.org/imrd/directdoc.asp?DDFDocuments/t/G/TBTN25/EU1136.DOCX", "https://docs.wto.org/imrd/directdoc.asp?DDFDocuments/t/G/TBTN25/EU1136.DOCX")</f>
        <v>https://docs.wto.org/imrd/directdoc.asp?DDFDocuments/t/G/TBTN25/EU1136.DOCX</v>
      </c>
      <c r="Q35" s="6" t="str">
        <f>HYPERLINK("https://docs.wto.org/imrd/directdoc.asp?DDFDocuments/u/G/TBTN25/EU1136.DOCX", "https://docs.wto.org/imrd/directdoc.asp?DDFDocuments/u/G/TBTN25/EU1136.DOCX")</f>
        <v>https://docs.wto.org/imrd/directdoc.asp?DDFDocuments/u/G/TBTN25/EU1136.DOCX</v>
      </c>
      <c r="R35" s="6" t="str">
        <f>HYPERLINK("https://docs.wto.org/imrd/directdoc.asp?DDFDocuments/v/G/TBTN25/EU1136.DOCX", "https://docs.wto.org/imrd/directdoc.asp?DDFDocuments/v/G/TBTN25/EU1136.DOCX")</f>
        <v>https://docs.wto.org/imrd/directdoc.asp?DDFDocuments/v/G/TBTN25/EU1136.DOCX</v>
      </c>
    </row>
    <row r="36" spans="1:18" ht="90" x14ac:dyDescent="0.25">
      <c r="A36" s="8" t="s">
        <v>232</v>
      </c>
      <c r="B36" s="6" t="s">
        <v>91</v>
      </c>
      <c r="C36" s="7">
        <v>45796</v>
      </c>
      <c r="D36" s="9" t="str">
        <f>HYPERLINK("https://eping.wto.org/en/Search?viewData= G/TBT/N/ISR/1395"," G/TBT/N/ISR/1395")</f>
        <v xml:space="preserve"> G/TBT/N/ISR/1395</v>
      </c>
      <c r="E36" s="8" t="s">
        <v>230</v>
      </c>
      <c r="F36" s="8" t="s">
        <v>231</v>
      </c>
      <c r="G36" s="8" t="s">
        <v>232</v>
      </c>
      <c r="H36" s="8" t="s">
        <v>233</v>
      </c>
      <c r="I36" s="8" t="s">
        <v>234</v>
      </c>
      <c r="J36" s="8" t="s">
        <v>235</v>
      </c>
      <c r="K36" s="8" t="s">
        <v>21</v>
      </c>
      <c r="L36" s="6"/>
      <c r="M36" s="7">
        <v>45856</v>
      </c>
      <c r="N36" s="6" t="s">
        <v>25</v>
      </c>
      <c r="O36" s="8" t="s">
        <v>236</v>
      </c>
      <c r="P36" s="6" t="str">
        <f>HYPERLINK("https://docs.wto.org/imrd/directdoc.asp?DDFDocuments/t/G/TBTN25/ISR1395.DOCX", "https://docs.wto.org/imrd/directdoc.asp?DDFDocuments/t/G/TBTN25/ISR1395.DOCX")</f>
        <v>https://docs.wto.org/imrd/directdoc.asp?DDFDocuments/t/G/TBTN25/ISR1395.DOCX</v>
      </c>
      <c r="Q36" s="6" t="str">
        <f>HYPERLINK("https://docs.wto.org/imrd/directdoc.asp?DDFDocuments/u/G/TBTN25/ISR1395.DOCX", "https://docs.wto.org/imrd/directdoc.asp?DDFDocuments/u/G/TBTN25/ISR1395.DOCX")</f>
        <v>https://docs.wto.org/imrd/directdoc.asp?DDFDocuments/u/G/TBTN25/ISR1395.DOCX</v>
      </c>
      <c r="R36" s="6" t="str">
        <f>HYPERLINK("https://docs.wto.org/imrd/directdoc.asp?DDFDocuments/v/G/TBTN25/ISR1395.DOCX", "https://docs.wto.org/imrd/directdoc.asp?DDFDocuments/v/G/TBTN25/ISR1395.DOCX")</f>
        <v>https://docs.wto.org/imrd/directdoc.asp?DDFDocuments/v/G/TBTN25/ISR1395.DOCX</v>
      </c>
    </row>
    <row r="37" spans="1:18" ht="150" x14ac:dyDescent="0.25">
      <c r="A37" s="8" t="s">
        <v>239</v>
      </c>
      <c r="B37" s="6" t="s">
        <v>53</v>
      </c>
      <c r="C37" s="7">
        <v>45796</v>
      </c>
      <c r="D37" s="9" t="str">
        <f>HYPERLINK("https://eping.wto.org/en/Search?viewData= G/TBT/N/BRA/1592"," G/TBT/N/BRA/1592")</f>
        <v xml:space="preserve"> G/TBT/N/BRA/1592</v>
      </c>
      <c r="E37" s="8" t="s">
        <v>237</v>
      </c>
      <c r="F37" s="8" t="s">
        <v>238</v>
      </c>
      <c r="G37" s="8" t="s">
        <v>239</v>
      </c>
      <c r="H37" s="8" t="s">
        <v>21</v>
      </c>
      <c r="I37" s="8" t="s">
        <v>240</v>
      </c>
      <c r="J37" s="8" t="s">
        <v>58</v>
      </c>
      <c r="K37" s="8" t="s">
        <v>21</v>
      </c>
      <c r="L37" s="6"/>
      <c r="M37" s="7">
        <v>45858</v>
      </c>
      <c r="N37" s="6" t="s">
        <v>25</v>
      </c>
      <c r="O37" s="8" t="s">
        <v>241</v>
      </c>
      <c r="P37" s="6" t="str">
        <f>HYPERLINK("https://docs.wto.org/imrd/directdoc.asp?DDFDocuments/t/G/TBTN25/BRA1592.DOCX", "https://docs.wto.org/imrd/directdoc.asp?DDFDocuments/t/G/TBTN25/BRA1592.DOCX")</f>
        <v>https://docs.wto.org/imrd/directdoc.asp?DDFDocuments/t/G/TBTN25/BRA1592.DOCX</v>
      </c>
      <c r="Q37" s="6" t="str">
        <f>HYPERLINK("https://docs.wto.org/imrd/directdoc.asp?DDFDocuments/u/G/TBTN25/BRA1592.DOCX", "https://docs.wto.org/imrd/directdoc.asp?DDFDocuments/u/G/TBTN25/BRA1592.DOCX")</f>
        <v>https://docs.wto.org/imrd/directdoc.asp?DDFDocuments/u/G/TBTN25/BRA1592.DOCX</v>
      </c>
      <c r="R37" s="6" t="str">
        <f>HYPERLINK("https://docs.wto.org/imrd/directdoc.asp?DDFDocuments/v/G/TBTN25/BRA1592.DOCX", "https://docs.wto.org/imrd/directdoc.asp?DDFDocuments/v/G/TBTN25/BRA1592.DOCX")</f>
        <v>https://docs.wto.org/imrd/directdoc.asp?DDFDocuments/v/G/TBTN25/BRA1592.DOCX</v>
      </c>
    </row>
    <row r="38" spans="1:18" ht="150" x14ac:dyDescent="0.25">
      <c r="A38" s="8" t="s">
        <v>245</v>
      </c>
      <c r="B38" s="6" t="s">
        <v>242</v>
      </c>
      <c r="C38" s="7">
        <v>45793</v>
      </c>
      <c r="D38" s="9" t="str">
        <f>HYPERLINK("https://eping.wto.org/en/Search?viewData= G/TBT/N/ARM/109"," G/TBT/N/ARM/109")</f>
        <v xml:space="preserve"> G/TBT/N/ARM/109</v>
      </c>
      <c r="E38" s="8" t="s">
        <v>243</v>
      </c>
      <c r="F38" s="8" t="s">
        <v>244</v>
      </c>
      <c r="G38" s="8" t="s">
        <v>245</v>
      </c>
      <c r="H38" s="8" t="s">
        <v>21</v>
      </c>
      <c r="I38" s="8" t="s">
        <v>246</v>
      </c>
      <c r="J38" s="8" t="s">
        <v>247</v>
      </c>
      <c r="K38" s="8" t="s">
        <v>195</v>
      </c>
      <c r="L38" s="6"/>
      <c r="M38" s="7">
        <v>45838</v>
      </c>
      <c r="N38" s="6" t="s">
        <v>25</v>
      </c>
      <c r="O38" s="6"/>
      <c r="P38" s="6" t="str">
        <f>HYPERLINK("https://docs.wto.org/imrd/directdoc.asp?DDFDocuments/t/G/TBTN25/ARM109.DOCX", "https://docs.wto.org/imrd/directdoc.asp?DDFDocuments/t/G/TBTN25/ARM109.DOCX")</f>
        <v>https://docs.wto.org/imrd/directdoc.asp?DDFDocuments/t/G/TBTN25/ARM109.DOCX</v>
      </c>
      <c r="Q38" s="6" t="str">
        <f>HYPERLINK("https://docs.wto.org/imrd/directdoc.asp?DDFDocuments/u/G/TBTN25/ARM109.DOCX", "https://docs.wto.org/imrd/directdoc.asp?DDFDocuments/u/G/TBTN25/ARM109.DOCX")</f>
        <v>https://docs.wto.org/imrd/directdoc.asp?DDFDocuments/u/G/TBTN25/ARM109.DOCX</v>
      </c>
      <c r="R38" s="6" t="str">
        <f>HYPERLINK("https://docs.wto.org/imrd/directdoc.asp?DDFDocuments/v/G/TBTN25/ARM109.DOCX", "https://docs.wto.org/imrd/directdoc.asp?DDFDocuments/v/G/TBTN25/ARM109.DOCX")</f>
        <v>https://docs.wto.org/imrd/directdoc.asp?DDFDocuments/v/G/TBTN25/ARM109.DOCX</v>
      </c>
    </row>
    <row r="39" spans="1:18" ht="60" x14ac:dyDescent="0.25">
      <c r="A39" s="8" t="s">
        <v>250</v>
      </c>
      <c r="B39" s="6" t="s">
        <v>242</v>
      </c>
      <c r="C39" s="7">
        <v>45793</v>
      </c>
      <c r="D39" s="9" t="str">
        <f>HYPERLINK("https://eping.wto.org/en/Search?viewData= G/TBT/N/ARM/108"," G/TBT/N/ARM/108")</f>
        <v xml:space="preserve"> G/TBT/N/ARM/108</v>
      </c>
      <c r="E39" s="8" t="s">
        <v>248</v>
      </c>
      <c r="F39" s="8" t="s">
        <v>249</v>
      </c>
      <c r="G39" s="8" t="s">
        <v>250</v>
      </c>
      <c r="H39" s="8" t="s">
        <v>21</v>
      </c>
      <c r="I39" s="8" t="s">
        <v>251</v>
      </c>
      <c r="J39" s="8" t="s">
        <v>247</v>
      </c>
      <c r="K39" s="8" t="s">
        <v>252</v>
      </c>
      <c r="L39" s="6"/>
      <c r="M39" s="7">
        <v>45852</v>
      </c>
      <c r="N39" s="6" t="s">
        <v>25</v>
      </c>
      <c r="O39" s="6"/>
      <c r="P39" s="6" t="str">
        <f>HYPERLINK("https://docs.wto.org/imrd/directdoc.asp?DDFDocuments/t/G/TBTN25/ARM108.DOCX", "https://docs.wto.org/imrd/directdoc.asp?DDFDocuments/t/G/TBTN25/ARM108.DOCX")</f>
        <v>https://docs.wto.org/imrd/directdoc.asp?DDFDocuments/t/G/TBTN25/ARM108.DOCX</v>
      </c>
      <c r="Q39" s="6" t="str">
        <f>HYPERLINK("https://docs.wto.org/imrd/directdoc.asp?DDFDocuments/u/G/TBTN25/ARM108.DOCX", "https://docs.wto.org/imrd/directdoc.asp?DDFDocuments/u/G/TBTN25/ARM108.DOCX")</f>
        <v>https://docs.wto.org/imrd/directdoc.asp?DDFDocuments/u/G/TBTN25/ARM108.DOCX</v>
      </c>
      <c r="R39" s="6" t="str">
        <f>HYPERLINK("https://docs.wto.org/imrd/directdoc.asp?DDFDocuments/v/G/TBTN25/ARM108.DOCX", "https://docs.wto.org/imrd/directdoc.asp?DDFDocuments/v/G/TBTN25/ARM108.DOCX")</f>
        <v>https://docs.wto.org/imrd/directdoc.asp?DDFDocuments/v/G/TBTN25/ARM108.DOCX</v>
      </c>
    </row>
    <row r="40" spans="1:18" ht="60" x14ac:dyDescent="0.25">
      <c r="A40" s="8" t="s">
        <v>250</v>
      </c>
      <c r="B40" s="6" t="s">
        <v>253</v>
      </c>
      <c r="C40" s="7">
        <v>45793</v>
      </c>
      <c r="D40" s="9" t="str">
        <f>HYPERLINK("https://eping.wto.org/en/Search?viewData= G/TBT/N/RUS/171"," G/TBT/N/RUS/171")</f>
        <v xml:space="preserve"> G/TBT/N/RUS/171</v>
      </c>
      <c r="E40" s="8" t="s">
        <v>248</v>
      </c>
      <c r="F40" s="8" t="s">
        <v>249</v>
      </c>
      <c r="G40" s="8" t="s">
        <v>250</v>
      </c>
      <c r="H40" s="8" t="s">
        <v>21</v>
      </c>
      <c r="I40" s="8" t="s">
        <v>251</v>
      </c>
      <c r="J40" s="8" t="s">
        <v>247</v>
      </c>
      <c r="K40" s="8" t="s">
        <v>252</v>
      </c>
      <c r="L40" s="6"/>
      <c r="M40" s="7">
        <v>45853</v>
      </c>
      <c r="N40" s="6" t="s">
        <v>25</v>
      </c>
      <c r="O40" s="6"/>
      <c r="P40" s="6" t="str">
        <f>HYPERLINK("https://docs.wto.org/imrd/directdoc.asp?DDFDocuments/t/G/TBTN25/RUS171.DOCX", "https://docs.wto.org/imrd/directdoc.asp?DDFDocuments/t/G/TBTN25/RUS171.DOCX")</f>
        <v>https://docs.wto.org/imrd/directdoc.asp?DDFDocuments/t/G/TBTN25/RUS171.DOCX</v>
      </c>
      <c r="Q40" s="6" t="str">
        <f>HYPERLINK("https://docs.wto.org/imrd/directdoc.asp?DDFDocuments/u/G/TBTN25/RUS171.DOCX", "https://docs.wto.org/imrd/directdoc.asp?DDFDocuments/u/G/TBTN25/RUS171.DOCX")</f>
        <v>https://docs.wto.org/imrd/directdoc.asp?DDFDocuments/u/G/TBTN25/RUS171.DOCX</v>
      </c>
      <c r="R40" s="6" t="str">
        <f>HYPERLINK("https://docs.wto.org/imrd/directdoc.asp?DDFDocuments/v/G/TBTN25/RUS171.DOCX", "https://docs.wto.org/imrd/directdoc.asp?DDFDocuments/v/G/TBTN25/RUS171.DOCX")</f>
        <v>https://docs.wto.org/imrd/directdoc.asp?DDFDocuments/v/G/TBTN25/RUS171.DOCX</v>
      </c>
    </row>
    <row r="41" spans="1:18" ht="45" x14ac:dyDescent="0.25">
      <c r="A41" s="8" t="s">
        <v>256</v>
      </c>
      <c r="B41" s="6" t="s">
        <v>165</v>
      </c>
      <c r="C41" s="7">
        <v>45793</v>
      </c>
      <c r="D41" s="9" t="str">
        <f>HYPERLINK("https://eping.wto.org/en/Search?viewData= G/TBT/N/JPN/864"," G/TBT/N/JPN/864")</f>
        <v xml:space="preserve"> G/TBT/N/JPN/864</v>
      </c>
      <c r="E41" s="8" t="s">
        <v>254</v>
      </c>
      <c r="F41" s="8" t="s">
        <v>255</v>
      </c>
      <c r="G41" s="8" t="s">
        <v>256</v>
      </c>
      <c r="H41" s="8" t="s">
        <v>21</v>
      </c>
      <c r="I41" s="8" t="s">
        <v>170</v>
      </c>
      <c r="J41" s="8" t="s">
        <v>171</v>
      </c>
      <c r="K41" s="8" t="s">
        <v>252</v>
      </c>
      <c r="L41" s="6"/>
      <c r="M41" s="7" t="s">
        <v>21</v>
      </c>
      <c r="N41" s="6" t="s">
        <v>25</v>
      </c>
      <c r="O41" s="8" t="s">
        <v>257</v>
      </c>
      <c r="P41" s="6" t="str">
        <f>HYPERLINK("https://docs.wto.org/imrd/directdoc.asp?DDFDocuments/t/G/TBTN25/JPN864.DOCX", "https://docs.wto.org/imrd/directdoc.asp?DDFDocuments/t/G/TBTN25/JPN864.DOCX")</f>
        <v>https://docs.wto.org/imrd/directdoc.asp?DDFDocuments/t/G/TBTN25/JPN864.DOCX</v>
      </c>
      <c r="Q41" s="6" t="str">
        <f>HYPERLINK("https://docs.wto.org/imrd/directdoc.asp?DDFDocuments/u/G/TBTN25/JPN864.DOCX", "https://docs.wto.org/imrd/directdoc.asp?DDFDocuments/u/G/TBTN25/JPN864.DOCX")</f>
        <v>https://docs.wto.org/imrd/directdoc.asp?DDFDocuments/u/G/TBTN25/JPN864.DOCX</v>
      </c>
      <c r="R41" s="6" t="str">
        <f>HYPERLINK("https://docs.wto.org/imrd/directdoc.asp?DDFDocuments/v/G/TBTN25/JPN864.DOCX", "https://docs.wto.org/imrd/directdoc.asp?DDFDocuments/v/G/TBTN25/JPN864.DOCX")</f>
        <v>https://docs.wto.org/imrd/directdoc.asp?DDFDocuments/v/G/TBTN25/JPN864.DOCX</v>
      </c>
    </row>
    <row r="42" spans="1:18" ht="90" x14ac:dyDescent="0.25">
      <c r="A42" s="8" t="s">
        <v>260</v>
      </c>
      <c r="B42" s="6" t="s">
        <v>173</v>
      </c>
      <c r="C42" s="7">
        <v>45792</v>
      </c>
      <c r="D42" s="9" t="str">
        <f>HYPERLINK("https://eping.wto.org/en/Search?viewData= G/TBT/N/CHL/729"," G/TBT/N/CHL/729")</f>
        <v xml:space="preserve"> G/TBT/N/CHL/729</v>
      </c>
      <c r="E42" s="8" t="s">
        <v>258</v>
      </c>
      <c r="F42" s="8" t="s">
        <v>259</v>
      </c>
      <c r="G42" s="8" t="s">
        <v>260</v>
      </c>
      <c r="H42" s="8" t="s">
        <v>21</v>
      </c>
      <c r="I42" s="8" t="s">
        <v>261</v>
      </c>
      <c r="J42" s="8" t="s">
        <v>103</v>
      </c>
      <c r="K42" s="8" t="s">
        <v>21</v>
      </c>
      <c r="L42" s="6"/>
      <c r="M42" s="7">
        <v>45852</v>
      </c>
      <c r="N42" s="6" t="s">
        <v>25</v>
      </c>
      <c r="O42" s="8" t="s">
        <v>262</v>
      </c>
      <c r="P42" s="6" t="str">
        <f>HYPERLINK("https://docs.wto.org/imrd/directdoc.asp?DDFDocuments/t/G/TBTN25/CHL729.DOCX", "https://docs.wto.org/imrd/directdoc.asp?DDFDocuments/t/G/TBTN25/CHL729.DOCX")</f>
        <v>https://docs.wto.org/imrd/directdoc.asp?DDFDocuments/t/G/TBTN25/CHL729.DOCX</v>
      </c>
      <c r="Q42" s="6" t="str">
        <f>HYPERLINK("https://docs.wto.org/imrd/directdoc.asp?DDFDocuments/u/G/TBTN25/CHL729.DOCX", "https://docs.wto.org/imrd/directdoc.asp?DDFDocuments/u/G/TBTN25/CHL729.DOCX")</f>
        <v>https://docs.wto.org/imrd/directdoc.asp?DDFDocuments/u/G/TBTN25/CHL729.DOCX</v>
      </c>
      <c r="R42" s="6" t="str">
        <f>HYPERLINK("https://docs.wto.org/imrd/directdoc.asp?DDFDocuments/v/G/TBTN25/CHL729.DOCX", "https://docs.wto.org/imrd/directdoc.asp?DDFDocuments/v/G/TBTN25/CHL729.DOCX")</f>
        <v>https://docs.wto.org/imrd/directdoc.asp?DDFDocuments/v/G/TBTN25/CHL729.DOCX</v>
      </c>
    </row>
    <row r="43" spans="1:18" ht="135" x14ac:dyDescent="0.25">
      <c r="A43" s="8" t="s">
        <v>266</v>
      </c>
      <c r="B43" s="6" t="s">
        <v>263</v>
      </c>
      <c r="C43" s="7">
        <v>45792</v>
      </c>
      <c r="D43" s="9" t="str">
        <f>HYPERLINK("https://eping.wto.org/en/Search?viewData= G/TBT/N/GUY/61"," G/TBT/N/GUY/61")</f>
        <v xml:space="preserve"> G/TBT/N/GUY/61</v>
      </c>
      <c r="E43" s="8" t="s">
        <v>264</v>
      </c>
      <c r="F43" s="8" t="s">
        <v>265</v>
      </c>
      <c r="G43" s="8" t="s">
        <v>266</v>
      </c>
      <c r="H43" s="8" t="s">
        <v>21</v>
      </c>
      <c r="I43" s="8" t="s">
        <v>267</v>
      </c>
      <c r="J43" s="8" t="s">
        <v>268</v>
      </c>
      <c r="K43" s="8" t="s">
        <v>21</v>
      </c>
      <c r="L43" s="6"/>
      <c r="M43" s="7">
        <v>45821</v>
      </c>
      <c r="N43" s="6" t="s">
        <v>25</v>
      </c>
      <c r="O43" s="8" t="s">
        <v>269</v>
      </c>
      <c r="P43" s="6" t="str">
        <f>HYPERLINK("https://docs.wto.org/imrd/directdoc.asp?DDFDocuments/t/G/TBTN25/GUY61.DOCX", "https://docs.wto.org/imrd/directdoc.asp?DDFDocuments/t/G/TBTN25/GUY61.DOCX")</f>
        <v>https://docs.wto.org/imrd/directdoc.asp?DDFDocuments/t/G/TBTN25/GUY61.DOCX</v>
      </c>
      <c r="Q43" s="6" t="str">
        <f>HYPERLINK("https://docs.wto.org/imrd/directdoc.asp?DDFDocuments/u/G/TBTN25/GUY61.DOCX", "https://docs.wto.org/imrd/directdoc.asp?DDFDocuments/u/G/TBTN25/GUY61.DOCX")</f>
        <v>https://docs.wto.org/imrd/directdoc.asp?DDFDocuments/u/G/TBTN25/GUY61.DOCX</v>
      </c>
      <c r="R43" s="6" t="str">
        <f>HYPERLINK("https://docs.wto.org/imrd/directdoc.asp?DDFDocuments/v/G/TBTN25/GUY61.DOCX", "https://docs.wto.org/imrd/directdoc.asp?DDFDocuments/v/G/TBTN25/GUY61.DOCX")</f>
        <v>https://docs.wto.org/imrd/directdoc.asp?DDFDocuments/v/G/TBTN25/GUY61.DOCX</v>
      </c>
    </row>
    <row r="44" spans="1:18" ht="135" x14ac:dyDescent="0.25">
      <c r="A44" s="8" t="s">
        <v>272</v>
      </c>
      <c r="B44" s="6" t="s">
        <v>173</v>
      </c>
      <c r="C44" s="7">
        <v>45791</v>
      </c>
      <c r="D44" s="9" t="str">
        <f>HYPERLINK("https://eping.wto.org/en/Search?viewData= G/TBT/N/CHL/728"," G/TBT/N/CHL/728")</f>
        <v xml:space="preserve"> G/TBT/N/CHL/728</v>
      </c>
      <c r="E44" s="8" t="s">
        <v>270</v>
      </c>
      <c r="F44" s="8" t="s">
        <v>271</v>
      </c>
      <c r="G44" s="8" t="s">
        <v>272</v>
      </c>
      <c r="H44" s="8" t="s">
        <v>21</v>
      </c>
      <c r="I44" s="8" t="s">
        <v>273</v>
      </c>
      <c r="J44" s="8" t="s">
        <v>109</v>
      </c>
      <c r="K44" s="8" t="s">
        <v>21</v>
      </c>
      <c r="L44" s="6"/>
      <c r="M44" s="7">
        <v>45851</v>
      </c>
      <c r="N44" s="6" t="s">
        <v>25</v>
      </c>
      <c r="O44" s="8" t="s">
        <v>274</v>
      </c>
      <c r="P44" s="6" t="str">
        <f>HYPERLINK("https://docs.wto.org/imrd/directdoc.asp?DDFDocuments/t/G/TBTN25/CHL728.DOCX", "https://docs.wto.org/imrd/directdoc.asp?DDFDocuments/t/G/TBTN25/CHL728.DOCX")</f>
        <v>https://docs.wto.org/imrd/directdoc.asp?DDFDocuments/t/G/TBTN25/CHL728.DOCX</v>
      </c>
      <c r="Q44" s="6" t="str">
        <f>HYPERLINK("https://docs.wto.org/imrd/directdoc.asp?DDFDocuments/u/G/TBTN25/CHL728.DOCX", "https://docs.wto.org/imrd/directdoc.asp?DDFDocuments/u/G/TBTN25/CHL728.DOCX")</f>
        <v>https://docs.wto.org/imrd/directdoc.asp?DDFDocuments/u/G/TBTN25/CHL728.DOCX</v>
      </c>
      <c r="R44" s="6" t="str">
        <f>HYPERLINK("https://docs.wto.org/imrd/directdoc.asp?DDFDocuments/v/G/TBTN25/CHL728.DOCX", "https://docs.wto.org/imrd/directdoc.asp?DDFDocuments/v/G/TBTN25/CHL728.DOCX")</f>
        <v>https://docs.wto.org/imrd/directdoc.asp?DDFDocuments/v/G/TBTN25/CHL728.DOCX</v>
      </c>
    </row>
    <row r="45" spans="1:18" ht="240" x14ac:dyDescent="0.25">
      <c r="A45" s="8" t="s">
        <v>277</v>
      </c>
      <c r="B45" s="6" t="s">
        <v>111</v>
      </c>
      <c r="C45" s="7">
        <v>45790</v>
      </c>
      <c r="D45" s="9" t="str">
        <f>HYPERLINK("https://eping.wto.org/en/Search?viewData= G/TBT/N/UKR/341"," G/TBT/N/UKR/341")</f>
        <v xml:space="preserve"> G/TBT/N/UKR/341</v>
      </c>
      <c r="E45" s="8" t="s">
        <v>275</v>
      </c>
      <c r="F45" s="8" t="s">
        <v>276</v>
      </c>
      <c r="G45" s="8" t="s">
        <v>277</v>
      </c>
      <c r="H45" s="8" t="s">
        <v>21</v>
      </c>
      <c r="I45" s="8" t="s">
        <v>278</v>
      </c>
      <c r="J45" s="8" t="s">
        <v>279</v>
      </c>
      <c r="K45" s="8" t="s">
        <v>21</v>
      </c>
      <c r="L45" s="6"/>
      <c r="M45" s="7">
        <v>45850</v>
      </c>
      <c r="N45" s="6" t="s">
        <v>25</v>
      </c>
      <c r="O45" s="8" t="s">
        <v>280</v>
      </c>
      <c r="P45" s="6" t="str">
        <f>HYPERLINK("https://docs.wto.org/imrd/directdoc.asp?DDFDocuments/t/G/TBTN25/UKR341.DOCX", "https://docs.wto.org/imrd/directdoc.asp?DDFDocuments/t/G/TBTN25/UKR341.DOCX")</f>
        <v>https://docs.wto.org/imrd/directdoc.asp?DDFDocuments/t/G/TBTN25/UKR341.DOCX</v>
      </c>
      <c r="Q45" s="6" t="str">
        <f>HYPERLINK("https://docs.wto.org/imrd/directdoc.asp?DDFDocuments/u/G/TBTN25/UKR341.DOCX", "https://docs.wto.org/imrd/directdoc.asp?DDFDocuments/u/G/TBTN25/UKR341.DOCX")</f>
        <v>https://docs.wto.org/imrd/directdoc.asp?DDFDocuments/u/G/TBTN25/UKR341.DOCX</v>
      </c>
      <c r="R45" s="6" t="str">
        <f>HYPERLINK("https://docs.wto.org/imrd/directdoc.asp?DDFDocuments/v/G/TBTN25/UKR341.DOCX", "https://docs.wto.org/imrd/directdoc.asp?DDFDocuments/v/G/TBTN25/UKR341.DOCX")</f>
        <v>https://docs.wto.org/imrd/directdoc.asp?DDFDocuments/v/G/TBTN25/UKR341.DOCX</v>
      </c>
    </row>
    <row r="46" spans="1:18" ht="60" x14ac:dyDescent="0.25">
      <c r="A46" s="8" t="s">
        <v>284</v>
      </c>
      <c r="B46" s="6" t="s">
        <v>281</v>
      </c>
      <c r="C46" s="7">
        <v>45790</v>
      </c>
      <c r="D46" s="9" t="str">
        <f>HYPERLINK("https://eping.wto.org/en/Search?viewData= G/TBT/N/BDI/599, G/TBT/N/KEN/1799, G/TBT/N/RWA/1196, G/TBT/N/TZA/1339, G/TBT/N/UGA/2153"," G/TBT/N/BDI/599, G/TBT/N/KEN/1799, G/TBT/N/RWA/1196, G/TBT/N/TZA/1339, G/TBT/N/UGA/2153")</f>
        <v xml:space="preserve"> G/TBT/N/BDI/599, G/TBT/N/KEN/1799, G/TBT/N/RWA/1196, G/TBT/N/TZA/1339, G/TBT/N/UGA/2153</v>
      </c>
      <c r="E46" s="8" t="s">
        <v>282</v>
      </c>
      <c r="F46" s="8" t="s">
        <v>283</v>
      </c>
      <c r="G46" s="8" t="s">
        <v>284</v>
      </c>
      <c r="H46" s="8" t="s">
        <v>285</v>
      </c>
      <c r="I46" s="8" t="s">
        <v>286</v>
      </c>
      <c r="J46" s="8" t="s">
        <v>287</v>
      </c>
      <c r="K46" s="8" t="s">
        <v>40</v>
      </c>
      <c r="L46" s="6"/>
      <c r="M46" s="7">
        <v>45850</v>
      </c>
      <c r="N46" s="6" t="s">
        <v>25</v>
      </c>
      <c r="O46" s="8" t="s">
        <v>288</v>
      </c>
      <c r="P46" s="6" t="str">
        <f>HYPERLINK("https://docs.wto.org/imrd/directdoc.asp?DDFDocuments/t/G/TBTN25/BDI599.DOCX", "https://docs.wto.org/imrd/directdoc.asp?DDFDocuments/t/G/TBTN25/BDI599.DOCX")</f>
        <v>https://docs.wto.org/imrd/directdoc.asp?DDFDocuments/t/G/TBTN25/BDI599.DOCX</v>
      </c>
      <c r="Q46" s="6"/>
      <c r="R46" s="6"/>
    </row>
    <row r="47" spans="1:18" ht="90" x14ac:dyDescent="0.25">
      <c r="A47" s="8" t="s">
        <v>292</v>
      </c>
      <c r="B47" s="6" t="s">
        <v>289</v>
      </c>
      <c r="C47" s="7">
        <v>45790</v>
      </c>
      <c r="D47" s="9" t="str">
        <f>HYPERLINK("https://eping.wto.org/en/Search?viewData= G/TBT/N/PER/168"," G/TBT/N/PER/168")</f>
        <v xml:space="preserve"> G/TBT/N/PER/168</v>
      </c>
      <c r="E47" s="8" t="s">
        <v>290</v>
      </c>
      <c r="F47" s="8" t="s">
        <v>291</v>
      </c>
      <c r="G47" s="8" t="s">
        <v>292</v>
      </c>
      <c r="H47" s="8" t="s">
        <v>293</v>
      </c>
      <c r="I47" s="8" t="s">
        <v>294</v>
      </c>
      <c r="J47" s="8" t="s">
        <v>122</v>
      </c>
      <c r="K47" s="8" t="s">
        <v>252</v>
      </c>
      <c r="L47" s="6"/>
      <c r="M47" s="7">
        <v>45850</v>
      </c>
      <c r="N47" s="6" t="s">
        <v>25</v>
      </c>
      <c r="O47" s="8" t="s">
        <v>295</v>
      </c>
      <c r="P47" s="6" t="str">
        <f>HYPERLINK("https://docs.wto.org/imrd/directdoc.asp?DDFDocuments/t/G/TBTN25/PER168.DOCX", "https://docs.wto.org/imrd/directdoc.asp?DDFDocuments/t/G/TBTN25/PER168.DOCX")</f>
        <v>https://docs.wto.org/imrd/directdoc.asp?DDFDocuments/t/G/TBTN25/PER168.DOCX</v>
      </c>
      <c r="Q47" s="6" t="str">
        <f>HYPERLINK("https://docs.wto.org/imrd/directdoc.asp?DDFDocuments/u/G/TBTN25/PER168.DOCX", "https://docs.wto.org/imrd/directdoc.asp?DDFDocuments/u/G/TBTN25/PER168.DOCX")</f>
        <v>https://docs.wto.org/imrd/directdoc.asp?DDFDocuments/u/G/TBTN25/PER168.DOCX</v>
      </c>
      <c r="R47" s="6" t="str">
        <f>HYPERLINK("https://docs.wto.org/imrd/directdoc.asp?DDFDocuments/v/G/TBTN25/PER168.DOCX", "https://docs.wto.org/imrd/directdoc.asp?DDFDocuments/v/G/TBTN25/PER168.DOCX")</f>
        <v>https://docs.wto.org/imrd/directdoc.asp?DDFDocuments/v/G/TBTN25/PER168.DOCX</v>
      </c>
    </row>
    <row r="48" spans="1:18" ht="60" x14ac:dyDescent="0.25">
      <c r="A48" s="8" t="s">
        <v>284</v>
      </c>
      <c r="B48" s="6" t="s">
        <v>296</v>
      </c>
      <c r="C48" s="7">
        <v>45790</v>
      </c>
      <c r="D48" s="9" t="str">
        <f>HYPERLINK("https://eping.wto.org/en/Search?viewData= G/TBT/N/BDI/599, G/TBT/N/KEN/1799, G/TBT/N/RWA/1196, G/TBT/N/TZA/1339, G/TBT/N/UGA/2153"," G/TBT/N/BDI/599, G/TBT/N/KEN/1799, G/TBT/N/RWA/1196, G/TBT/N/TZA/1339, G/TBT/N/UGA/2153")</f>
        <v xml:space="preserve"> G/TBT/N/BDI/599, G/TBT/N/KEN/1799, G/TBT/N/RWA/1196, G/TBT/N/TZA/1339, G/TBT/N/UGA/2153</v>
      </c>
      <c r="E48" s="8" t="s">
        <v>282</v>
      </c>
      <c r="F48" s="8" t="s">
        <v>283</v>
      </c>
      <c r="G48" s="8" t="s">
        <v>284</v>
      </c>
      <c r="H48" s="8" t="s">
        <v>285</v>
      </c>
      <c r="I48" s="8" t="s">
        <v>286</v>
      </c>
      <c r="J48" s="8" t="s">
        <v>287</v>
      </c>
      <c r="K48" s="8" t="s">
        <v>40</v>
      </c>
      <c r="L48" s="6"/>
      <c r="M48" s="7">
        <v>45850</v>
      </c>
      <c r="N48" s="6" t="s">
        <v>25</v>
      </c>
      <c r="O48" s="8" t="s">
        <v>288</v>
      </c>
      <c r="P48" s="6" t="str">
        <f>HYPERLINK("https://docs.wto.org/imrd/directdoc.asp?DDFDocuments/t/G/TBTN25/BDI599.DOCX", "https://docs.wto.org/imrd/directdoc.asp?DDFDocuments/t/G/TBTN25/BDI599.DOCX")</f>
        <v>https://docs.wto.org/imrd/directdoc.asp?DDFDocuments/t/G/TBTN25/BDI599.DOCX</v>
      </c>
      <c r="Q48" s="6"/>
      <c r="R48" s="6"/>
    </row>
    <row r="49" spans="1:18" ht="225" x14ac:dyDescent="0.25">
      <c r="A49" s="8" t="s">
        <v>300</v>
      </c>
      <c r="B49" s="6" t="s">
        <v>297</v>
      </c>
      <c r="C49" s="7">
        <v>45790</v>
      </c>
      <c r="D49" s="9" t="str">
        <f>HYPERLINK("https://eping.wto.org/en/Search?viewData= G/TBT/N/HND/105"," G/TBT/N/HND/105")</f>
        <v xml:space="preserve"> G/TBT/N/HND/105</v>
      </c>
      <c r="E49" s="8" t="s">
        <v>298</v>
      </c>
      <c r="F49" s="8" t="s">
        <v>299</v>
      </c>
      <c r="G49" s="8" t="s">
        <v>300</v>
      </c>
      <c r="H49" s="8" t="s">
        <v>301</v>
      </c>
      <c r="I49" s="8" t="s">
        <v>302</v>
      </c>
      <c r="J49" s="8" t="s">
        <v>109</v>
      </c>
      <c r="K49" s="8" t="s">
        <v>40</v>
      </c>
      <c r="L49" s="6"/>
      <c r="M49" s="7">
        <v>45850</v>
      </c>
      <c r="N49" s="6" t="s">
        <v>25</v>
      </c>
      <c r="O49" s="8" t="s">
        <v>303</v>
      </c>
      <c r="P49" s="6" t="str">
        <f>HYPERLINK("https://docs.wto.org/imrd/directdoc.asp?DDFDocuments/t/G/TBTN25/HND105.DOCX", "https://docs.wto.org/imrd/directdoc.asp?DDFDocuments/t/G/TBTN25/HND105.DOCX")</f>
        <v>https://docs.wto.org/imrd/directdoc.asp?DDFDocuments/t/G/TBTN25/HND105.DOCX</v>
      </c>
      <c r="Q49" s="6" t="str">
        <f>HYPERLINK("https://docs.wto.org/imrd/directdoc.asp?DDFDocuments/u/G/TBTN25/HND105.DOCX", "https://docs.wto.org/imrd/directdoc.asp?DDFDocuments/u/G/TBTN25/HND105.DOCX")</f>
        <v>https://docs.wto.org/imrd/directdoc.asp?DDFDocuments/u/G/TBTN25/HND105.DOCX</v>
      </c>
      <c r="R49" s="6" t="str">
        <f>HYPERLINK("https://docs.wto.org/imrd/directdoc.asp?DDFDocuments/v/G/TBTN25/HND105.DOCX", "https://docs.wto.org/imrd/directdoc.asp?DDFDocuments/v/G/TBTN25/HND105.DOCX")</f>
        <v>https://docs.wto.org/imrd/directdoc.asp?DDFDocuments/v/G/TBTN25/HND105.DOCX</v>
      </c>
    </row>
    <row r="50" spans="1:18" ht="60" x14ac:dyDescent="0.25">
      <c r="A50" s="8" t="s">
        <v>284</v>
      </c>
      <c r="B50" s="6" t="s">
        <v>304</v>
      </c>
      <c r="C50" s="7">
        <v>45790</v>
      </c>
      <c r="D50" s="9" t="str">
        <f>HYPERLINK("https://eping.wto.org/en/Search?viewData= G/TBT/N/BDI/599, G/TBT/N/KEN/1799, G/TBT/N/RWA/1196, G/TBT/N/TZA/1339, G/TBT/N/UGA/2153"," G/TBT/N/BDI/599, G/TBT/N/KEN/1799, G/TBT/N/RWA/1196, G/TBT/N/TZA/1339, G/TBT/N/UGA/2153")</f>
        <v xml:space="preserve"> G/TBT/N/BDI/599, G/TBT/N/KEN/1799, G/TBT/N/RWA/1196, G/TBT/N/TZA/1339, G/TBT/N/UGA/2153</v>
      </c>
      <c r="E50" s="8" t="s">
        <v>282</v>
      </c>
      <c r="F50" s="8" t="s">
        <v>283</v>
      </c>
      <c r="G50" s="8" t="s">
        <v>284</v>
      </c>
      <c r="H50" s="8" t="s">
        <v>285</v>
      </c>
      <c r="I50" s="8" t="s">
        <v>286</v>
      </c>
      <c r="J50" s="8" t="s">
        <v>287</v>
      </c>
      <c r="K50" s="8" t="s">
        <v>21</v>
      </c>
      <c r="L50" s="6"/>
      <c r="M50" s="7">
        <v>45850</v>
      </c>
      <c r="N50" s="6" t="s">
        <v>25</v>
      </c>
      <c r="O50" s="8" t="s">
        <v>288</v>
      </c>
      <c r="P50" s="6" t="str">
        <f>HYPERLINK("https://docs.wto.org/imrd/directdoc.asp?DDFDocuments/t/G/TBTN25/BDI599.DOCX", "https://docs.wto.org/imrd/directdoc.asp?DDFDocuments/t/G/TBTN25/BDI599.DOCX")</f>
        <v>https://docs.wto.org/imrd/directdoc.asp?DDFDocuments/t/G/TBTN25/BDI599.DOCX</v>
      </c>
      <c r="Q50" s="6"/>
      <c r="R50" s="6"/>
    </row>
    <row r="51" spans="1:18" ht="60" x14ac:dyDescent="0.25">
      <c r="A51" s="8" t="s">
        <v>284</v>
      </c>
      <c r="B51" s="6" t="s">
        <v>305</v>
      </c>
      <c r="C51" s="7">
        <v>45790</v>
      </c>
      <c r="D51" s="9" t="str">
        <f>HYPERLINK("https://eping.wto.org/en/Search?viewData= G/TBT/N/BDI/599, G/TBT/N/KEN/1799, G/TBT/N/RWA/1196, G/TBT/N/TZA/1339, G/TBT/N/UGA/2153"," G/TBT/N/BDI/599, G/TBT/N/KEN/1799, G/TBT/N/RWA/1196, G/TBT/N/TZA/1339, G/TBT/N/UGA/2153")</f>
        <v xml:space="preserve"> G/TBT/N/BDI/599, G/TBT/N/KEN/1799, G/TBT/N/RWA/1196, G/TBT/N/TZA/1339, G/TBT/N/UGA/2153</v>
      </c>
      <c r="E51" s="8" t="s">
        <v>282</v>
      </c>
      <c r="F51" s="8" t="s">
        <v>283</v>
      </c>
      <c r="G51" s="8" t="s">
        <v>284</v>
      </c>
      <c r="H51" s="8" t="s">
        <v>285</v>
      </c>
      <c r="I51" s="8" t="s">
        <v>286</v>
      </c>
      <c r="J51" s="8" t="s">
        <v>287</v>
      </c>
      <c r="K51" s="8" t="s">
        <v>40</v>
      </c>
      <c r="L51" s="6"/>
      <c r="M51" s="7">
        <v>45850</v>
      </c>
      <c r="N51" s="6" t="s">
        <v>25</v>
      </c>
      <c r="O51" s="8" t="s">
        <v>288</v>
      </c>
      <c r="P51" s="6" t="str">
        <f>HYPERLINK("https://docs.wto.org/imrd/directdoc.asp?DDFDocuments/t/G/TBTN25/BDI599.DOCX", "https://docs.wto.org/imrd/directdoc.asp?DDFDocuments/t/G/TBTN25/BDI599.DOCX")</f>
        <v>https://docs.wto.org/imrd/directdoc.asp?DDFDocuments/t/G/TBTN25/BDI599.DOCX</v>
      </c>
      <c r="Q51" s="6"/>
      <c r="R51" s="6"/>
    </row>
    <row r="52" spans="1:18" ht="60" x14ac:dyDescent="0.25">
      <c r="A52" s="8" t="s">
        <v>284</v>
      </c>
      <c r="B52" s="6" t="s">
        <v>34</v>
      </c>
      <c r="C52" s="7">
        <v>45790</v>
      </c>
      <c r="D52" s="9" t="str">
        <f>HYPERLINK("https://eping.wto.org/en/Search?viewData= G/TBT/N/BDI/599, G/TBT/N/KEN/1799, G/TBT/N/RWA/1196, G/TBT/N/TZA/1339, G/TBT/N/UGA/2153"," G/TBT/N/BDI/599, G/TBT/N/KEN/1799, G/TBT/N/RWA/1196, G/TBT/N/TZA/1339, G/TBT/N/UGA/2153")</f>
        <v xml:space="preserve"> G/TBT/N/BDI/599, G/TBT/N/KEN/1799, G/TBT/N/RWA/1196, G/TBT/N/TZA/1339, G/TBT/N/UGA/2153</v>
      </c>
      <c r="E52" s="8" t="s">
        <v>282</v>
      </c>
      <c r="F52" s="8" t="s">
        <v>283</v>
      </c>
      <c r="G52" s="8" t="s">
        <v>284</v>
      </c>
      <c r="H52" s="8" t="s">
        <v>285</v>
      </c>
      <c r="I52" s="8" t="s">
        <v>286</v>
      </c>
      <c r="J52" s="8" t="s">
        <v>287</v>
      </c>
      <c r="K52" s="8" t="s">
        <v>40</v>
      </c>
      <c r="L52" s="6"/>
      <c r="M52" s="7">
        <v>45850</v>
      </c>
      <c r="N52" s="6" t="s">
        <v>25</v>
      </c>
      <c r="O52" s="8" t="s">
        <v>288</v>
      </c>
      <c r="P52" s="6" t="str">
        <f>HYPERLINK("https://docs.wto.org/imrd/directdoc.asp?DDFDocuments/t/G/TBTN25/BDI599.DOCX", "https://docs.wto.org/imrd/directdoc.asp?DDFDocuments/t/G/TBTN25/BDI599.DOCX")</f>
        <v>https://docs.wto.org/imrd/directdoc.asp?DDFDocuments/t/G/TBTN25/BDI599.DOCX</v>
      </c>
      <c r="Q52" s="6"/>
      <c r="R52" s="6"/>
    </row>
    <row r="53" spans="1:18" ht="45" x14ac:dyDescent="0.25">
      <c r="A53" s="8" t="s">
        <v>308</v>
      </c>
      <c r="B53" s="6" t="s">
        <v>281</v>
      </c>
      <c r="C53" s="7">
        <v>45789</v>
      </c>
      <c r="D53" s="9" t="str">
        <f>HYPERLINK("https://eping.wto.org/en/Search?viewData= G/TBT/N/TZA/1330"," G/TBT/N/TZA/1330")</f>
        <v xml:space="preserve"> G/TBT/N/TZA/1330</v>
      </c>
      <c r="E53" s="8" t="s">
        <v>306</v>
      </c>
      <c r="F53" s="8" t="s">
        <v>307</v>
      </c>
      <c r="G53" s="8" t="s">
        <v>308</v>
      </c>
      <c r="H53" s="8" t="s">
        <v>309</v>
      </c>
      <c r="I53" s="8" t="s">
        <v>310</v>
      </c>
      <c r="J53" s="8" t="s">
        <v>311</v>
      </c>
      <c r="K53" s="8" t="s">
        <v>21</v>
      </c>
      <c r="L53" s="6"/>
      <c r="M53" s="7">
        <v>45849</v>
      </c>
      <c r="N53" s="6" t="s">
        <v>25</v>
      </c>
      <c r="O53" s="8" t="s">
        <v>312</v>
      </c>
      <c r="P53" s="6" t="str">
        <f>HYPERLINK("https://docs.wto.org/imrd/directdoc.asp?DDFDocuments/t/G/TBTN25/TZA1330.DOCX", "https://docs.wto.org/imrd/directdoc.asp?DDFDocuments/t/G/TBTN25/TZA1330.DOCX")</f>
        <v>https://docs.wto.org/imrd/directdoc.asp?DDFDocuments/t/G/TBTN25/TZA1330.DOCX</v>
      </c>
      <c r="Q53" s="6" t="str">
        <f>HYPERLINK("https://docs.wto.org/imrd/directdoc.asp?DDFDocuments/u/G/TBTN25/TZA1330.DOCX", "https://docs.wto.org/imrd/directdoc.asp?DDFDocuments/u/G/TBTN25/TZA1330.DOCX")</f>
        <v>https://docs.wto.org/imrd/directdoc.asp?DDFDocuments/u/G/TBTN25/TZA1330.DOCX</v>
      </c>
      <c r="R53" s="6" t="str">
        <f>HYPERLINK("https://docs.wto.org/imrd/directdoc.asp?DDFDocuments/v/G/TBTN25/TZA1330.DOCX", "https://docs.wto.org/imrd/directdoc.asp?DDFDocuments/v/G/TBTN25/TZA1330.DOCX")</f>
        <v>https://docs.wto.org/imrd/directdoc.asp?DDFDocuments/v/G/TBTN25/TZA1330.DOCX</v>
      </c>
    </row>
    <row r="54" spans="1:18" ht="45" x14ac:dyDescent="0.25">
      <c r="A54" s="8" t="s">
        <v>315</v>
      </c>
      <c r="B54" s="6" t="s">
        <v>281</v>
      </c>
      <c r="C54" s="7">
        <v>45789</v>
      </c>
      <c r="D54" s="9" t="str">
        <f>HYPERLINK("https://eping.wto.org/en/Search?viewData= G/TBT/N/TZA/1332"," G/TBT/N/TZA/1332")</f>
        <v xml:space="preserve"> G/TBT/N/TZA/1332</v>
      </c>
      <c r="E54" s="8" t="s">
        <v>313</v>
      </c>
      <c r="F54" s="8" t="s">
        <v>314</v>
      </c>
      <c r="G54" s="8" t="s">
        <v>315</v>
      </c>
      <c r="H54" s="8" t="s">
        <v>316</v>
      </c>
      <c r="I54" s="8" t="s">
        <v>310</v>
      </c>
      <c r="J54" s="8" t="s">
        <v>311</v>
      </c>
      <c r="K54" s="8" t="s">
        <v>21</v>
      </c>
      <c r="L54" s="6"/>
      <c r="M54" s="7">
        <v>45849</v>
      </c>
      <c r="N54" s="6" t="s">
        <v>25</v>
      </c>
      <c r="O54" s="8" t="s">
        <v>317</v>
      </c>
      <c r="P54" s="6" t="str">
        <f>HYPERLINK("https://docs.wto.org/imrd/directdoc.asp?DDFDocuments/t/G/TBTN25/TZA1332.DOCX", "https://docs.wto.org/imrd/directdoc.asp?DDFDocuments/t/G/TBTN25/TZA1332.DOCX")</f>
        <v>https://docs.wto.org/imrd/directdoc.asp?DDFDocuments/t/G/TBTN25/TZA1332.DOCX</v>
      </c>
      <c r="Q54" s="6" t="str">
        <f>HYPERLINK("https://docs.wto.org/imrd/directdoc.asp?DDFDocuments/u/G/TBTN25/TZA1332.DOCX", "https://docs.wto.org/imrd/directdoc.asp?DDFDocuments/u/G/TBTN25/TZA1332.DOCX")</f>
        <v>https://docs.wto.org/imrd/directdoc.asp?DDFDocuments/u/G/TBTN25/TZA1332.DOCX</v>
      </c>
      <c r="R54" s="6" t="str">
        <f>HYPERLINK("https://docs.wto.org/imrd/directdoc.asp?DDFDocuments/v/G/TBTN25/TZA1332.DOCX", "https://docs.wto.org/imrd/directdoc.asp?DDFDocuments/v/G/TBTN25/TZA1332.DOCX")</f>
        <v>https://docs.wto.org/imrd/directdoc.asp?DDFDocuments/v/G/TBTN25/TZA1332.DOCX</v>
      </c>
    </row>
    <row r="55" spans="1:18" ht="120" x14ac:dyDescent="0.25">
      <c r="A55" s="8" t="s">
        <v>321</v>
      </c>
      <c r="B55" s="6" t="s">
        <v>318</v>
      </c>
      <c r="C55" s="7">
        <v>45789</v>
      </c>
      <c r="D55" s="9" t="str">
        <f>HYPERLINK("https://eping.wto.org/en/Search?viewData= G/TBT/N/EGY/545"," G/TBT/N/EGY/545")</f>
        <v xml:space="preserve"> G/TBT/N/EGY/545</v>
      </c>
      <c r="E55" s="8" t="s">
        <v>319</v>
      </c>
      <c r="F55" s="8" t="s">
        <v>320</v>
      </c>
      <c r="G55" s="8" t="s">
        <v>321</v>
      </c>
      <c r="H55" s="8" t="s">
        <v>21</v>
      </c>
      <c r="I55" s="8" t="s">
        <v>322</v>
      </c>
      <c r="J55" s="8" t="s">
        <v>323</v>
      </c>
      <c r="K55" s="8" t="s">
        <v>21</v>
      </c>
      <c r="L55" s="6"/>
      <c r="M55" s="7">
        <v>45849</v>
      </c>
      <c r="N55" s="6" t="s">
        <v>25</v>
      </c>
      <c r="O55" s="6"/>
      <c r="P55" s="6" t="str">
        <f>HYPERLINK("https://docs.wto.org/imrd/directdoc.asp?DDFDocuments/t/G/TBTN25/EGY545.DOCX", "https://docs.wto.org/imrd/directdoc.asp?DDFDocuments/t/G/TBTN25/EGY545.DOCX")</f>
        <v>https://docs.wto.org/imrd/directdoc.asp?DDFDocuments/t/G/TBTN25/EGY545.DOCX</v>
      </c>
      <c r="Q55" s="6" t="str">
        <f>HYPERLINK("https://docs.wto.org/imrd/directdoc.asp?DDFDocuments/u/G/TBTN25/EGY545.DOCX", "https://docs.wto.org/imrd/directdoc.asp?DDFDocuments/u/G/TBTN25/EGY545.DOCX")</f>
        <v>https://docs.wto.org/imrd/directdoc.asp?DDFDocuments/u/G/TBTN25/EGY545.DOCX</v>
      </c>
      <c r="R55" s="6" t="str">
        <f>HYPERLINK("https://docs.wto.org/imrd/directdoc.asp?DDFDocuments/v/G/TBTN25/EGY545.DOCX", "https://docs.wto.org/imrd/directdoc.asp?DDFDocuments/v/G/TBTN25/EGY545.DOCX")</f>
        <v>https://docs.wto.org/imrd/directdoc.asp?DDFDocuments/v/G/TBTN25/EGY545.DOCX</v>
      </c>
    </row>
    <row r="56" spans="1:18" ht="45" x14ac:dyDescent="0.25">
      <c r="A56" s="8" t="s">
        <v>326</v>
      </c>
      <c r="B56" s="6" t="s">
        <v>305</v>
      </c>
      <c r="C56" s="7">
        <v>45789</v>
      </c>
      <c r="D56" s="9" t="str">
        <f>HYPERLINK("https://eping.wto.org/en/Search?viewData= G/TBT/N/BDI/596, G/TBT/N/KEN/1796, G/TBT/N/RWA/1193, G/TBT/N/TZA/1336, G/TBT/N/UGA/2150"," G/TBT/N/BDI/596, G/TBT/N/KEN/1796, G/TBT/N/RWA/1193, G/TBT/N/TZA/1336, G/TBT/N/UGA/2150")</f>
        <v xml:space="preserve"> G/TBT/N/BDI/596, G/TBT/N/KEN/1796, G/TBT/N/RWA/1193, G/TBT/N/TZA/1336, G/TBT/N/UGA/2150</v>
      </c>
      <c r="E56" s="8" t="s">
        <v>324</v>
      </c>
      <c r="F56" s="8" t="s">
        <v>325</v>
      </c>
      <c r="G56" s="8" t="s">
        <v>326</v>
      </c>
      <c r="H56" s="8" t="s">
        <v>327</v>
      </c>
      <c r="I56" s="8" t="s">
        <v>328</v>
      </c>
      <c r="J56" s="8" t="s">
        <v>329</v>
      </c>
      <c r="K56" s="8" t="s">
        <v>21</v>
      </c>
      <c r="L56" s="6"/>
      <c r="M56" s="7">
        <v>45849</v>
      </c>
      <c r="N56" s="6" t="s">
        <v>25</v>
      </c>
      <c r="O56" s="8" t="s">
        <v>330</v>
      </c>
      <c r="P56" s="6" t="str">
        <f>HYPERLINK("https://docs.wto.org/imrd/directdoc.asp?DDFDocuments/t/G/TBTN25/BDI596.DOCX", "https://docs.wto.org/imrd/directdoc.asp?DDFDocuments/t/G/TBTN25/BDI596.DOCX")</f>
        <v>https://docs.wto.org/imrd/directdoc.asp?DDFDocuments/t/G/TBTN25/BDI596.DOCX</v>
      </c>
      <c r="Q56" s="6" t="str">
        <f>HYPERLINK("https://docs.wto.org/imrd/directdoc.asp?DDFDocuments/u/G/TBTN25/BDI596.DOCX", "https://docs.wto.org/imrd/directdoc.asp?DDFDocuments/u/G/TBTN25/BDI596.DOCX")</f>
        <v>https://docs.wto.org/imrd/directdoc.asp?DDFDocuments/u/G/TBTN25/BDI596.DOCX</v>
      </c>
      <c r="R56" s="6" t="str">
        <f>HYPERLINK("https://docs.wto.org/imrd/directdoc.asp?DDFDocuments/v/G/TBTN25/BDI596.DOCX", "https://docs.wto.org/imrd/directdoc.asp?DDFDocuments/v/G/TBTN25/BDI596.DOCX")</f>
        <v>https://docs.wto.org/imrd/directdoc.asp?DDFDocuments/v/G/TBTN25/BDI596.DOCX</v>
      </c>
    </row>
    <row r="57" spans="1:18" ht="75" x14ac:dyDescent="0.25">
      <c r="A57" s="8" t="s">
        <v>333</v>
      </c>
      <c r="B57" s="6" t="s">
        <v>281</v>
      </c>
      <c r="C57" s="7">
        <v>45789</v>
      </c>
      <c r="D57" s="9" t="str">
        <f>HYPERLINK("https://eping.wto.org/en/Search?viewData= G/TBT/N/BDI/597, G/TBT/N/KEN/1797, G/TBT/N/RWA/1194, G/TBT/N/TZA/1337, G/TBT/N/UGA/2151"," G/TBT/N/BDI/597, G/TBT/N/KEN/1797, G/TBT/N/RWA/1194, G/TBT/N/TZA/1337, G/TBT/N/UGA/2151")</f>
        <v xml:space="preserve"> G/TBT/N/BDI/597, G/TBT/N/KEN/1797, G/TBT/N/RWA/1194, G/TBT/N/TZA/1337, G/TBT/N/UGA/2151</v>
      </c>
      <c r="E57" s="8" t="s">
        <v>331</v>
      </c>
      <c r="F57" s="8" t="s">
        <v>332</v>
      </c>
      <c r="G57" s="8" t="s">
        <v>333</v>
      </c>
      <c r="H57" s="8" t="s">
        <v>334</v>
      </c>
      <c r="I57" s="8" t="s">
        <v>286</v>
      </c>
      <c r="J57" s="8" t="s">
        <v>287</v>
      </c>
      <c r="K57" s="8" t="s">
        <v>40</v>
      </c>
      <c r="L57" s="6"/>
      <c r="M57" s="7">
        <v>45849</v>
      </c>
      <c r="N57" s="6" t="s">
        <v>25</v>
      </c>
      <c r="O57" s="6"/>
      <c r="P57" s="6" t="str">
        <f>HYPERLINK("https://docs.wto.org/imrd/directdoc.asp?DDFDocuments/t/G/TBTN25/BDI597.DOCX", "https://docs.wto.org/imrd/directdoc.asp?DDFDocuments/t/G/TBTN25/BDI597.DOCX")</f>
        <v>https://docs.wto.org/imrd/directdoc.asp?DDFDocuments/t/G/TBTN25/BDI597.DOCX</v>
      </c>
      <c r="Q57" s="6" t="str">
        <f>HYPERLINK("https://docs.wto.org/imrd/directdoc.asp?DDFDocuments/u/G/TBTN25/BDI597.DOCX", "https://docs.wto.org/imrd/directdoc.asp?DDFDocuments/u/G/TBTN25/BDI597.DOCX")</f>
        <v>https://docs.wto.org/imrd/directdoc.asp?DDFDocuments/u/G/TBTN25/BDI597.DOCX</v>
      </c>
      <c r="R57" s="6"/>
    </row>
    <row r="58" spans="1:18" ht="45" x14ac:dyDescent="0.25">
      <c r="A58" s="8" t="s">
        <v>337</v>
      </c>
      <c r="B58" s="6" t="s">
        <v>304</v>
      </c>
      <c r="C58" s="7">
        <v>45789</v>
      </c>
      <c r="D58" s="9" t="str">
        <f>HYPERLINK("https://eping.wto.org/en/Search?viewData= G/TBT/N/BDI/595, G/TBT/N/KEN/1795, G/TBT/N/RWA/1192, G/TBT/N/TZA/1335, G/TBT/N/UGA/2149"," G/TBT/N/BDI/595, G/TBT/N/KEN/1795, G/TBT/N/RWA/1192, G/TBT/N/TZA/1335, G/TBT/N/UGA/2149")</f>
        <v xml:space="preserve"> G/TBT/N/BDI/595, G/TBT/N/KEN/1795, G/TBT/N/RWA/1192, G/TBT/N/TZA/1335, G/TBT/N/UGA/2149</v>
      </c>
      <c r="E58" s="8" t="s">
        <v>335</v>
      </c>
      <c r="F58" s="8" t="s">
        <v>336</v>
      </c>
      <c r="G58" s="8" t="s">
        <v>337</v>
      </c>
      <c r="H58" s="8" t="s">
        <v>338</v>
      </c>
      <c r="I58" s="8" t="s">
        <v>339</v>
      </c>
      <c r="J58" s="8" t="s">
        <v>340</v>
      </c>
      <c r="K58" s="8" t="s">
        <v>21</v>
      </c>
      <c r="L58" s="6"/>
      <c r="M58" s="7">
        <v>45849</v>
      </c>
      <c r="N58" s="6" t="s">
        <v>25</v>
      </c>
      <c r="O58" s="8" t="s">
        <v>341</v>
      </c>
      <c r="P58" s="6" t="str">
        <f>HYPERLINK("https://docs.wto.org/imrd/directdoc.asp?DDFDocuments/t/G/TBTN25/BDI595.DOCX", "https://docs.wto.org/imrd/directdoc.asp?DDFDocuments/t/G/TBTN25/BDI595.DOCX")</f>
        <v>https://docs.wto.org/imrd/directdoc.asp?DDFDocuments/t/G/TBTN25/BDI595.DOCX</v>
      </c>
      <c r="Q58" s="6" t="str">
        <f>HYPERLINK("https://docs.wto.org/imrd/directdoc.asp?DDFDocuments/u/G/TBTN25/BDI595.DOCX", "https://docs.wto.org/imrd/directdoc.asp?DDFDocuments/u/G/TBTN25/BDI595.DOCX")</f>
        <v>https://docs.wto.org/imrd/directdoc.asp?DDFDocuments/u/G/TBTN25/BDI595.DOCX</v>
      </c>
      <c r="R58" s="6" t="str">
        <f>HYPERLINK("https://docs.wto.org/imrd/directdoc.asp?DDFDocuments/v/G/TBTN25/BDI595.DOCX", "https://docs.wto.org/imrd/directdoc.asp?DDFDocuments/v/G/TBTN25/BDI595.DOCX")</f>
        <v>https://docs.wto.org/imrd/directdoc.asp?DDFDocuments/v/G/TBTN25/BDI595.DOCX</v>
      </c>
    </row>
    <row r="59" spans="1:18" ht="45" x14ac:dyDescent="0.25">
      <c r="A59" s="8" t="s">
        <v>345</v>
      </c>
      <c r="B59" s="6" t="s">
        <v>342</v>
      </c>
      <c r="C59" s="7">
        <v>45789</v>
      </c>
      <c r="D59" s="9" t="str">
        <f>HYPERLINK("https://eping.wto.org/en/Search?viewData= G/TBT/N/MWI/174"," G/TBT/N/MWI/174")</f>
        <v xml:space="preserve"> G/TBT/N/MWI/174</v>
      </c>
      <c r="E59" s="8" t="s">
        <v>343</v>
      </c>
      <c r="F59" s="8" t="s">
        <v>344</v>
      </c>
      <c r="G59" s="8" t="s">
        <v>345</v>
      </c>
      <c r="H59" s="8" t="s">
        <v>346</v>
      </c>
      <c r="I59" s="8" t="s">
        <v>347</v>
      </c>
      <c r="J59" s="8" t="s">
        <v>348</v>
      </c>
      <c r="K59" s="8" t="s">
        <v>21</v>
      </c>
      <c r="L59" s="6"/>
      <c r="M59" s="7">
        <v>45849</v>
      </c>
      <c r="N59" s="6" t="s">
        <v>25</v>
      </c>
      <c r="O59" s="6"/>
      <c r="P59" s="6" t="str">
        <f>HYPERLINK("https://docs.wto.org/imrd/directdoc.asp?DDFDocuments/t/G/TBTN25/MWI174.DOCX", "https://docs.wto.org/imrd/directdoc.asp?DDFDocuments/t/G/TBTN25/MWI174.DOCX")</f>
        <v>https://docs.wto.org/imrd/directdoc.asp?DDFDocuments/t/G/TBTN25/MWI174.DOCX</v>
      </c>
      <c r="Q59" s="6" t="str">
        <f>HYPERLINK("https://docs.wto.org/imrd/directdoc.asp?DDFDocuments/u/G/TBTN25/MWI174.DOCX", "https://docs.wto.org/imrd/directdoc.asp?DDFDocuments/u/G/TBTN25/MWI174.DOCX")</f>
        <v>https://docs.wto.org/imrd/directdoc.asp?DDFDocuments/u/G/TBTN25/MWI174.DOCX</v>
      </c>
      <c r="R59" s="6" t="str">
        <f>HYPERLINK("https://docs.wto.org/imrd/directdoc.asp?DDFDocuments/v/G/TBTN25/MWI174.DOCX", "https://docs.wto.org/imrd/directdoc.asp?DDFDocuments/v/G/TBTN25/MWI174.DOCX")</f>
        <v>https://docs.wto.org/imrd/directdoc.asp?DDFDocuments/v/G/TBTN25/MWI174.DOCX</v>
      </c>
    </row>
    <row r="60" spans="1:18" ht="45" x14ac:dyDescent="0.25">
      <c r="A60" s="8" t="s">
        <v>351</v>
      </c>
      <c r="B60" s="6" t="s">
        <v>281</v>
      </c>
      <c r="C60" s="7">
        <v>45789</v>
      </c>
      <c r="D60" s="9" t="str">
        <f>HYPERLINK("https://eping.wto.org/en/Search?viewData= G/TBT/N/TZA/1334"," G/TBT/N/TZA/1334")</f>
        <v xml:space="preserve"> G/TBT/N/TZA/1334</v>
      </c>
      <c r="E60" s="8" t="s">
        <v>349</v>
      </c>
      <c r="F60" s="8" t="s">
        <v>350</v>
      </c>
      <c r="G60" s="8" t="s">
        <v>351</v>
      </c>
      <c r="H60" s="8" t="s">
        <v>352</v>
      </c>
      <c r="I60" s="8" t="s">
        <v>261</v>
      </c>
      <c r="J60" s="8" t="s">
        <v>39</v>
      </c>
      <c r="K60" s="8" t="s">
        <v>21</v>
      </c>
      <c r="L60" s="6"/>
      <c r="M60" s="7">
        <v>45849</v>
      </c>
      <c r="N60" s="6" t="s">
        <v>25</v>
      </c>
      <c r="O60" s="8" t="s">
        <v>353</v>
      </c>
      <c r="P60" s="6" t="str">
        <f>HYPERLINK("https://docs.wto.org/imrd/directdoc.asp?DDFDocuments/t/G/TBTN25/TZA1334.DOCX", "https://docs.wto.org/imrd/directdoc.asp?DDFDocuments/t/G/TBTN25/TZA1334.DOCX")</f>
        <v>https://docs.wto.org/imrd/directdoc.asp?DDFDocuments/t/G/TBTN25/TZA1334.DOCX</v>
      </c>
      <c r="Q60" s="6" t="str">
        <f>HYPERLINK("https://docs.wto.org/imrd/directdoc.asp?DDFDocuments/u/G/TBTN25/TZA1334.DOCX", "https://docs.wto.org/imrd/directdoc.asp?DDFDocuments/u/G/TBTN25/TZA1334.DOCX")</f>
        <v>https://docs.wto.org/imrd/directdoc.asp?DDFDocuments/u/G/TBTN25/TZA1334.DOCX</v>
      </c>
      <c r="R60" s="6" t="str">
        <f>HYPERLINK("https://docs.wto.org/imrd/directdoc.asp?DDFDocuments/v/G/TBTN25/TZA1334.DOCX", "https://docs.wto.org/imrd/directdoc.asp?DDFDocuments/v/G/TBTN25/TZA1334.DOCX")</f>
        <v>https://docs.wto.org/imrd/directdoc.asp?DDFDocuments/v/G/TBTN25/TZA1334.DOCX</v>
      </c>
    </row>
    <row r="61" spans="1:18" ht="45" x14ac:dyDescent="0.25">
      <c r="A61" s="8" t="s">
        <v>337</v>
      </c>
      <c r="B61" s="6" t="s">
        <v>281</v>
      </c>
      <c r="C61" s="7">
        <v>45789</v>
      </c>
      <c r="D61" s="9" t="str">
        <f>HYPERLINK("https://eping.wto.org/en/Search?viewData= G/TBT/N/BDI/595, G/TBT/N/KEN/1795, G/TBT/N/RWA/1192, G/TBT/N/TZA/1335, G/TBT/N/UGA/2149"," G/TBT/N/BDI/595, G/TBT/N/KEN/1795, G/TBT/N/RWA/1192, G/TBT/N/TZA/1335, G/TBT/N/UGA/2149")</f>
        <v xml:space="preserve"> G/TBT/N/BDI/595, G/TBT/N/KEN/1795, G/TBT/N/RWA/1192, G/TBT/N/TZA/1335, G/TBT/N/UGA/2149</v>
      </c>
      <c r="E61" s="8" t="s">
        <v>335</v>
      </c>
      <c r="F61" s="8" t="s">
        <v>336</v>
      </c>
      <c r="G61" s="8" t="s">
        <v>337</v>
      </c>
      <c r="H61" s="8" t="s">
        <v>338</v>
      </c>
      <c r="I61" s="8" t="s">
        <v>339</v>
      </c>
      <c r="J61" s="8" t="s">
        <v>340</v>
      </c>
      <c r="K61" s="8" t="s">
        <v>21</v>
      </c>
      <c r="L61" s="6"/>
      <c r="M61" s="7">
        <v>45849</v>
      </c>
      <c r="N61" s="6" t="s">
        <v>25</v>
      </c>
      <c r="O61" s="8" t="s">
        <v>341</v>
      </c>
      <c r="P61" s="6" t="str">
        <f>HYPERLINK("https://docs.wto.org/imrd/directdoc.asp?DDFDocuments/t/G/TBTN25/BDI595.DOCX", "https://docs.wto.org/imrd/directdoc.asp?DDFDocuments/t/G/TBTN25/BDI595.DOCX")</f>
        <v>https://docs.wto.org/imrd/directdoc.asp?DDFDocuments/t/G/TBTN25/BDI595.DOCX</v>
      </c>
      <c r="Q61" s="6" t="str">
        <f>HYPERLINK("https://docs.wto.org/imrd/directdoc.asp?DDFDocuments/u/G/TBTN25/BDI595.DOCX", "https://docs.wto.org/imrd/directdoc.asp?DDFDocuments/u/G/TBTN25/BDI595.DOCX")</f>
        <v>https://docs.wto.org/imrd/directdoc.asp?DDFDocuments/u/G/TBTN25/BDI595.DOCX</v>
      </c>
      <c r="R61" s="6" t="str">
        <f>HYPERLINK("https://docs.wto.org/imrd/directdoc.asp?DDFDocuments/v/G/TBTN25/BDI595.DOCX", "https://docs.wto.org/imrd/directdoc.asp?DDFDocuments/v/G/TBTN25/BDI595.DOCX")</f>
        <v>https://docs.wto.org/imrd/directdoc.asp?DDFDocuments/v/G/TBTN25/BDI595.DOCX</v>
      </c>
    </row>
    <row r="62" spans="1:18" ht="45" x14ac:dyDescent="0.25">
      <c r="A62" s="8" t="s">
        <v>284</v>
      </c>
      <c r="B62" s="6" t="s">
        <v>281</v>
      </c>
      <c r="C62" s="7">
        <v>45789</v>
      </c>
      <c r="D62" s="9" t="str">
        <f>HYPERLINK("https://eping.wto.org/en/Search?viewData= G/TBT/N/BDI/598, G/TBT/N/KEN/1798, G/TBT/N/RWA/1195, G/TBT/N/TZA/1338, G/TBT/N/UGA/2152"," G/TBT/N/BDI/598, G/TBT/N/KEN/1798, G/TBT/N/RWA/1195, G/TBT/N/TZA/1338, G/TBT/N/UGA/2152")</f>
        <v xml:space="preserve"> G/TBT/N/BDI/598, G/TBT/N/KEN/1798, G/TBT/N/RWA/1195, G/TBT/N/TZA/1338, G/TBT/N/UGA/2152</v>
      </c>
      <c r="E62" s="8" t="s">
        <v>354</v>
      </c>
      <c r="F62" s="8" t="s">
        <v>355</v>
      </c>
      <c r="G62" s="8" t="s">
        <v>284</v>
      </c>
      <c r="H62" s="8" t="s">
        <v>285</v>
      </c>
      <c r="I62" s="8" t="s">
        <v>286</v>
      </c>
      <c r="J62" s="8" t="s">
        <v>287</v>
      </c>
      <c r="K62" s="8" t="s">
        <v>40</v>
      </c>
      <c r="L62" s="6"/>
      <c r="M62" s="7">
        <v>45849</v>
      </c>
      <c r="N62" s="6" t="s">
        <v>25</v>
      </c>
      <c r="O62" s="8" t="s">
        <v>356</v>
      </c>
      <c r="P62" s="6" t="str">
        <f>HYPERLINK("https://docs.wto.org/imrd/directdoc.asp?DDFDocuments/t/G/TBTN25/BDI598.DOCX", "https://docs.wto.org/imrd/directdoc.asp?DDFDocuments/t/G/TBTN25/BDI598.DOCX")</f>
        <v>https://docs.wto.org/imrd/directdoc.asp?DDFDocuments/t/G/TBTN25/BDI598.DOCX</v>
      </c>
      <c r="Q62" s="6" t="str">
        <f>HYPERLINK("https://docs.wto.org/imrd/directdoc.asp?DDFDocuments/u/G/TBTN25/BDI598.DOCX", "https://docs.wto.org/imrd/directdoc.asp?DDFDocuments/u/G/TBTN25/BDI598.DOCX")</f>
        <v>https://docs.wto.org/imrd/directdoc.asp?DDFDocuments/u/G/TBTN25/BDI598.DOCX</v>
      </c>
      <c r="R62" s="6"/>
    </row>
    <row r="63" spans="1:18" ht="105" x14ac:dyDescent="0.25">
      <c r="A63" s="8" t="s">
        <v>360</v>
      </c>
      <c r="B63" s="6" t="s">
        <v>357</v>
      </c>
      <c r="C63" s="7">
        <v>45789</v>
      </c>
      <c r="D63" s="9" t="str">
        <f>HYPERLINK("https://eping.wto.org/en/Search?viewData= G/TBT/N/URY/104"," G/TBT/N/URY/104")</f>
        <v xml:space="preserve"> G/TBT/N/URY/104</v>
      </c>
      <c r="E63" s="8" t="s">
        <v>358</v>
      </c>
      <c r="F63" s="8" t="s">
        <v>359</v>
      </c>
      <c r="G63" s="8" t="s">
        <v>360</v>
      </c>
      <c r="H63" s="8" t="s">
        <v>361</v>
      </c>
      <c r="I63" s="8" t="s">
        <v>362</v>
      </c>
      <c r="J63" s="8" t="s">
        <v>109</v>
      </c>
      <c r="K63" s="8" t="s">
        <v>40</v>
      </c>
      <c r="L63" s="6"/>
      <c r="M63" s="7">
        <v>45849</v>
      </c>
      <c r="N63" s="6" t="s">
        <v>25</v>
      </c>
      <c r="O63" s="8" t="s">
        <v>363</v>
      </c>
      <c r="P63" s="6" t="str">
        <f>HYPERLINK("https://docs.wto.org/imrd/directdoc.asp?DDFDocuments/t/G/TBTN25/URY104.DOCX", "https://docs.wto.org/imrd/directdoc.asp?DDFDocuments/t/G/TBTN25/URY104.DOCX")</f>
        <v>https://docs.wto.org/imrd/directdoc.asp?DDFDocuments/t/G/TBTN25/URY104.DOCX</v>
      </c>
      <c r="Q63" s="6" t="str">
        <f>HYPERLINK("https://docs.wto.org/imrd/directdoc.asp?DDFDocuments/u/G/TBTN25/URY104.DOCX", "https://docs.wto.org/imrd/directdoc.asp?DDFDocuments/u/G/TBTN25/URY104.DOCX")</f>
        <v>https://docs.wto.org/imrd/directdoc.asp?DDFDocuments/u/G/TBTN25/URY104.DOCX</v>
      </c>
      <c r="R63" s="6" t="str">
        <f>HYPERLINK("https://docs.wto.org/imrd/directdoc.asp?DDFDocuments/v/G/TBTN25/URY104.DOCX", "https://docs.wto.org/imrd/directdoc.asp?DDFDocuments/v/G/TBTN25/URY104.DOCX")</f>
        <v>https://docs.wto.org/imrd/directdoc.asp?DDFDocuments/v/G/TBTN25/URY104.DOCX</v>
      </c>
    </row>
    <row r="64" spans="1:18" ht="75" x14ac:dyDescent="0.25">
      <c r="A64" s="8" t="s">
        <v>333</v>
      </c>
      <c r="B64" s="6" t="s">
        <v>304</v>
      </c>
      <c r="C64" s="7">
        <v>45789</v>
      </c>
      <c r="D64" s="9" t="str">
        <f>HYPERLINK("https://eping.wto.org/en/Search?viewData= G/TBT/N/BDI/597, G/TBT/N/KEN/1797, G/TBT/N/RWA/1194, G/TBT/N/TZA/1337, G/TBT/N/UGA/2151"," G/TBT/N/BDI/597, G/TBT/N/KEN/1797, G/TBT/N/RWA/1194, G/TBT/N/TZA/1337, G/TBT/N/UGA/2151")</f>
        <v xml:space="preserve"> G/TBT/N/BDI/597, G/TBT/N/KEN/1797, G/TBT/N/RWA/1194, G/TBT/N/TZA/1337, G/TBT/N/UGA/2151</v>
      </c>
      <c r="E64" s="8" t="s">
        <v>331</v>
      </c>
      <c r="F64" s="8" t="s">
        <v>332</v>
      </c>
      <c r="G64" s="8" t="s">
        <v>333</v>
      </c>
      <c r="H64" s="8" t="s">
        <v>334</v>
      </c>
      <c r="I64" s="8" t="s">
        <v>286</v>
      </c>
      <c r="J64" s="8" t="s">
        <v>287</v>
      </c>
      <c r="K64" s="8" t="s">
        <v>40</v>
      </c>
      <c r="L64" s="6"/>
      <c r="M64" s="7">
        <v>45849</v>
      </c>
      <c r="N64" s="6" t="s">
        <v>25</v>
      </c>
      <c r="O64" s="6"/>
      <c r="P64" s="6" t="str">
        <f>HYPERLINK("https://docs.wto.org/imrd/directdoc.asp?DDFDocuments/t/G/TBTN25/BDI597.DOCX", "https://docs.wto.org/imrd/directdoc.asp?DDFDocuments/t/G/TBTN25/BDI597.DOCX")</f>
        <v>https://docs.wto.org/imrd/directdoc.asp?DDFDocuments/t/G/TBTN25/BDI597.DOCX</v>
      </c>
      <c r="Q64" s="6" t="str">
        <f>HYPERLINK("https://docs.wto.org/imrd/directdoc.asp?DDFDocuments/u/G/TBTN25/BDI597.DOCX", "https://docs.wto.org/imrd/directdoc.asp?DDFDocuments/u/G/TBTN25/BDI597.DOCX")</f>
        <v>https://docs.wto.org/imrd/directdoc.asp?DDFDocuments/u/G/TBTN25/BDI597.DOCX</v>
      </c>
      <c r="R64" s="6"/>
    </row>
    <row r="65" spans="1:18" ht="45" x14ac:dyDescent="0.25">
      <c r="A65" s="8" t="s">
        <v>326</v>
      </c>
      <c r="B65" s="6" t="s">
        <v>281</v>
      </c>
      <c r="C65" s="7">
        <v>45789</v>
      </c>
      <c r="D65" s="9" t="str">
        <f>HYPERLINK("https://eping.wto.org/en/Search?viewData= G/TBT/N/BDI/596, G/TBT/N/KEN/1796, G/TBT/N/RWA/1193, G/TBT/N/TZA/1336, G/TBT/N/UGA/2150"," G/TBT/N/BDI/596, G/TBT/N/KEN/1796, G/TBT/N/RWA/1193, G/TBT/N/TZA/1336, G/TBT/N/UGA/2150")</f>
        <v xml:space="preserve"> G/TBT/N/BDI/596, G/TBT/N/KEN/1796, G/TBT/N/RWA/1193, G/TBT/N/TZA/1336, G/TBT/N/UGA/2150</v>
      </c>
      <c r="E65" s="8" t="s">
        <v>324</v>
      </c>
      <c r="F65" s="8" t="s">
        <v>325</v>
      </c>
      <c r="G65" s="8" t="s">
        <v>326</v>
      </c>
      <c r="H65" s="8" t="s">
        <v>327</v>
      </c>
      <c r="I65" s="8" t="s">
        <v>328</v>
      </c>
      <c r="J65" s="8" t="s">
        <v>329</v>
      </c>
      <c r="K65" s="8" t="s">
        <v>21</v>
      </c>
      <c r="L65" s="6"/>
      <c r="M65" s="7">
        <v>45849</v>
      </c>
      <c r="N65" s="6" t="s">
        <v>25</v>
      </c>
      <c r="O65" s="8" t="s">
        <v>330</v>
      </c>
      <c r="P65" s="6" t="str">
        <f>HYPERLINK("https://docs.wto.org/imrd/directdoc.asp?DDFDocuments/t/G/TBTN25/BDI596.DOCX", "https://docs.wto.org/imrd/directdoc.asp?DDFDocuments/t/G/TBTN25/BDI596.DOCX")</f>
        <v>https://docs.wto.org/imrd/directdoc.asp?DDFDocuments/t/G/TBTN25/BDI596.DOCX</v>
      </c>
      <c r="Q65" s="6" t="str">
        <f>HYPERLINK("https://docs.wto.org/imrd/directdoc.asp?DDFDocuments/u/G/TBTN25/BDI596.DOCX", "https://docs.wto.org/imrd/directdoc.asp?DDFDocuments/u/G/TBTN25/BDI596.DOCX")</f>
        <v>https://docs.wto.org/imrd/directdoc.asp?DDFDocuments/u/G/TBTN25/BDI596.DOCX</v>
      </c>
      <c r="R65" s="6" t="str">
        <f>HYPERLINK("https://docs.wto.org/imrd/directdoc.asp?DDFDocuments/v/G/TBTN25/BDI596.DOCX", "https://docs.wto.org/imrd/directdoc.asp?DDFDocuments/v/G/TBTN25/BDI596.DOCX")</f>
        <v>https://docs.wto.org/imrd/directdoc.asp?DDFDocuments/v/G/TBTN25/BDI596.DOCX</v>
      </c>
    </row>
    <row r="66" spans="1:18" ht="60" x14ac:dyDescent="0.25">
      <c r="A66" s="8" t="s">
        <v>366</v>
      </c>
      <c r="B66" s="6" t="s">
        <v>281</v>
      </c>
      <c r="C66" s="7">
        <v>45789</v>
      </c>
      <c r="D66" s="9" t="str">
        <f>HYPERLINK("https://eping.wto.org/en/Search?viewData= G/TBT/N/TZA/1327"," G/TBT/N/TZA/1327")</f>
        <v xml:space="preserve"> G/TBT/N/TZA/1327</v>
      </c>
      <c r="E66" s="8" t="s">
        <v>364</v>
      </c>
      <c r="F66" s="8" t="s">
        <v>365</v>
      </c>
      <c r="G66" s="8" t="s">
        <v>366</v>
      </c>
      <c r="H66" s="8" t="s">
        <v>367</v>
      </c>
      <c r="I66" s="8" t="s">
        <v>294</v>
      </c>
      <c r="J66" s="8" t="s">
        <v>368</v>
      </c>
      <c r="K66" s="8" t="s">
        <v>40</v>
      </c>
      <c r="L66" s="6"/>
      <c r="M66" s="7">
        <v>45849</v>
      </c>
      <c r="N66" s="6" t="s">
        <v>25</v>
      </c>
      <c r="O66" s="8" t="s">
        <v>369</v>
      </c>
      <c r="P66" s="6" t="str">
        <f>HYPERLINK("https://docs.wto.org/imrd/directdoc.asp?DDFDocuments/t/G/TBTN25/TZA1327.DOCX", "https://docs.wto.org/imrd/directdoc.asp?DDFDocuments/t/G/TBTN25/TZA1327.DOCX")</f>
        <v>https://docs.wto.org/imrd/directdoc.asp?DDFDocuments/t/G/TBTN25/TZA1327.DOCX</v>
      </c>
      <c r="Q66" s="6" t="str">
        <f>HYPERLINK("https://docs.wto.org/imrd/directdoc.asp?DDFDocuments/u/G/TBTN25/TZA1327.DOCX", "https://docs.wto.org/imrd/directdoc.asp?DDFDocuments/u/G/TBTN25/TZA1327.DOCX")</f>
        <v>https://docs.wto.org/imrd/directdoc.asp?DDFDocuments/u/G/TBTN25/TZA1327.DOCX</v>
      </c>
      <c r="R66" s="6" t="str">
        <f>HYPERLINK("https://docs.wto.org/imrd/directdoc.asp?DDFDocuments/v/G/TBTN25/TZA1327.DOCX", "https://docs.wto.org/imrd/directdoc.asp?DDFDocuments/v/G/TBTN25/TZA1327.DOCX")</f>
        <v>https://docs.wto.org/imrd/directdoc.asp?DDFDocuments/v/G/TBTN25/TZA1327.DOCX</v>
      </c>
    </row>
    <row r="67" spans="1:18" ht="75" x14ac:dyDescent="0.25">
      <c r="A67" s="8" t="s">
        <v>333</v>
      </c>
      <c r="B67" s="6" t="s">
        <v>34</v>
      </c>
      <c r="C67" s="7">
        <v>45789</v>
      </c>
      <c r="D67" s="9" t="str">
        <f>HYPERLINK("https://eping.wto.org/en/Search?viewData= G/TBT/N/BDI/597, G/TBT/N/KEN/1797, G/TBT/N/RWA/1194, G/TBT/N/TZA/1337, G/TBT/N/UGA/2151"," G/TBT/N/BDI/597, G/TBT/N/KEN/1797, G/TBT/N/RWA/1194, G/TBT/N/TZA/1337, G/TBT/N/UGA/2151")</f>
        <v xml:space="preserve"> G/TBT/N/BDI/597, G/TBT/N/KEN/1797, G/TBT/N/RWA/1194, G/TBT/N/TZA/1337, G/TBT/N/UGA/2151</v>
      </c>
      <c r="E67" s="8" t="s">
        <v>331</v>
      </c>
      <c r="F67" s="8" t="s">
        <v>332</v>
      </c>
      <c r="G67" s="8" t="s">
        <v>333</v>
      </c>
      <c r="H67" s="8" t="s">
        <v>334</v>
      </c>
      <c r="I67" s="8" t="s">
        <v>286</v>
      </c>
      <c r="J67" s="8" t="s">
        <v>287</v>
      </c>
      <c r="K67" s="8" t="s">
        <v>40</v>
      </c>
      <c r="L67" s="6"/>
      <c r="M67" s="7">
        <v>45849</v>
      </c>
      <c r="N67" s="6" t="s">
        <v>25</v>
      </c>
      <c r="O67" s="6"/>
      <c r="P67" s="6" t="str">
        <f>HYPERLINK("https://docs.wto.org/imrd/directdoc.asp?DDFDocuments/t/G/TBTN25/BDI597.DOCX", "https://docs.wto.org/imrd/directdoc.asp?DDFDocuments/t/G/TBTN25/BDI597.DOCX")</f>
        <v>https://docs.wto.org/imrd/directdoc.asp?DDFDocuments/t/G/TBTN25/BDI597.DOCX</v>
      </c>
      <c r="Q67" s="6" t="str">
        <f>HYPERLINK("https://docs.wto.org/imrd/directdoc.asp?DDFDocuments/u/G/TBTN25/BDI597.DOCX", "https://docs.wto.org/imrd/directdoc.asp?DDFDocuments/u/G/TBTN25/BDI597.DOCX")</f>
        <v>https://docs.wto.org/imrd/directdoc.asp?DDFDocuments/u/G/TBTN25/BDI597.DOCX</v>
      </c>
      <c r="R67" s="6"/>
    </row>
    <row r="68" spans="1:18" ht="30" x14ac:dyDescent="0.25">
      <c r="A68" s="8" t="s">
        <v>372</v>
      </c>
      <c r="B68" s="6" t="s">
        <v>342</v>
      </c>
      <c r="C68" s="7">
        <v>45789</v>
      </c>
      <c r="D68" s="9" t="str">
        <f>HYPERLINK("https://eping.wto.org/en/Search?viewData= G/TBT/N/MWI/169"," G/TBT/N/MWI/169")</f>
        <v xml:space="preserve"> G/TBT/N/MWI/169</v>
      </c>
      <c r="E68" s="8" t="s">
        <v>370</v>
      </c>
      <c r="F68" s="8" t="s">
        <v>371</v>
      </c>
      <c r="G68" s="8" t="s">
        <v>372</v>
      </c>
      <c r="H68" s="8" t="s">
        <v>373</v>
      </c>
      <c r="I68" s="8" t="s">
        <v>347</v>
      </c>
      <c r="J68" s="8" t="s">
        <v>348</v>
      </c>
      <c r="K68" s="8" t="s">
        <v>21</v>
      </c>
      <c r="L68" s="6"/>
      <c r="M68" s="7">
        <v>45849</v>
      </c>
      <c r="N68" s="6" t="s">
        <v>25</v>
      </c>
      <c r="O68" s="6"/>
      <c r="P68" s="6" t="str">
        <f>HYPERLINK("https://docs.wto.org/imrd/directdoc.asp?DDFDocuments/t/G/TBTN25/MWI169.DOCX", "https://docs.wto.org/imrd/directdoc.asp?DDFDocuments/t/G/TBTN25/MWI169.DOCX")</f>
        <v>https://docs.wto.org/imrd/directdoc.asp?DDFDocuments/t/G/TBTN25/MWI169.DOCX</v>
      </c>
      <c r="Q68" s="6" t="str">
        <f>HYPERLINK("https://docs.wto.org/imrd/directdoc.asp?DDFDocuments/u/G/TBTN25/MWI169.DOCX", "https://docs.wto.org/imrd/directdoc.asp?DDFDocuments/u/G/TBTN25/MWI169.DOCX")</f>
        <v>https://docs.wto.org/imrd/directdoc.asp?DDFDocuments/u/G/TBTN25/MWI169.DOCX</v>
      </c>
      <c r="R68" s="6" t="str">
        <f>HYPERLINK("https://docs.wto.org/imrd/directdoc.asp?DDFDocuments/v/G/TBTN25/MWI169.DOCX", "https://docs.wto.org/imrd/directdoc.asp?DDFDocuments/v/G/TBTN25/MWI169.DOCX")</f>
        <v>https://docs.wto.org/imrd/directdoc.asp?DDFDocuments/v/G/TBTN25/MWI169.DOCX</v>
      </c>
    </row>
    <row r="69" spans="1:18" ht="60" x14ac:dyDescent="0.25">
      <c r="A69" s="8" t="s">
        <v>376</v>
      </c>
      <c r="B69" s="6" t="s">
        <v>281</v>
      </c>
      <c r="C69" s="7">
        <v>45789</v>
      </c>
      <c r="D69" s="9" t="str">
        <f>HYPERLINK("https://eping.wto.org/en/Search?viewData= G/TBT/N/TZA/1333"," G/TBT/N/TZA/1333")</f>
        <v xml:space="preserve"> G/TBT/N/TZA/1333</v>
      </c>
      <c r="E69" s="8" t="s">
        <v>374</v>
      </c>
      <c r="F69" s="8" t="s">
        <v>375</v>
      </c>
      <c r="G69" s="8" t="s">
        <v>376</v>
      </c>
      <c r="H69" s="8" t="s">
        <v>377</v>
      </c>
      <c r="I69" s="8" t="s">
        <v>378</v>
      </c>
      <c r="J69" s="8" t="s">
        <v>39</v>
      </c>
      <c r="K69" s="8" t="s">
        <v>21</v>
      </c>
      <c r="L69" s="6"/>
      <c r="M69" s="7">
        <v>45849</v>
      </c>
      <c r="N69" s="6" t="s">
        <v>25</v>
      </c>
      <c r="O69" s="8" t="s">
        <v>379</v>
      </c>
      <c r="P69" s="6" t="str">
        <f>HYPERLINK("https://docs.wto.org/imrd/directdoc.asp?DDFDocuments/t/G/TBTN25/TZA1333.DOCX", "https://docs.wto.org/imrd/directdoc.asp?DDFDocuments/t/G/TBTN25/TZA1333.DOCX")</f>
        <v>https://docs.wto.org/imrd/directdoc.asp?DDFDocuments/t/G/TBTN25/TZA1333.DOCX</v>
      </c>
      <c r="Q69" s="6" t="str">
        <f>HYPERLINK("https://docs.wto.org/imrd/directdoc.asp?DDFDocuments/u/G/TBTN25/TZA1333.DOCX", "https://docs.wto.org/imrd/directdoc.asp?DDFDocuments/u/G/TBTN25/TZA1333.DOCX")</f>
        <v>https://docs.wto.org/imrd/directdoc.asp?DDFDocuments/u/G/TBTN25/TZA1333.DOCX</v>
      </c>
      <c r="R69" s="6" t="str">
        <f>HYPERLINK("https://docs.wto.org/imrd/directdoc.asp?DDFDocuments/v/G/TBTN25/TZA1333.DOCX", "https://docs.wto.org/imrd/directdoc.asp?DDFDocuments/v/G/TBTN25/TZA1333.DOCX")</f>
        <v>https://docs.wto.org/imrd/directdoc.asp?DDFDocuments/v/G/TBTN25/TZA1333.DOCX</v>
      </c>
    </row>
    <row r="70" spans="1:18" ht="45" x14ac:dyDescent="0.25">
      <c r="A70" s="8" t="s">
        <v>337</v>
      </c>
      <c r="B70" s="6" t="s">
        <v>296</v>
      </c>
      <c r="C70" s="7">
        <v>45789</v>
      </c>
      <c r="D70" s="9" t="str">
        <f>HYPERLINK("https://eping.wto.org/en/Search?viewData= G/TBT/N/BDI/595, G/TBT/N/KEN/1795, G/TBT/N/RWA/1192, G/TBT/N/TZA/1335, G/TBT/N/UGA/2149"," G/TBT/N/BDI/595, G/TBT/N/KEN/1795, G/TBT/N/RWA/1192, G/TBT/N/TZA/1335, G/TBT/N/UGA/2149")</f>
        <v xml:space="preserve"> G/TBT/N/BDI/595, G/TBT/N/KEN/1795, G/TBT/N/RWA/1192, G/TBT/N/TZA/1335, G/TBT/N/UGA/2149</v>
      </c>
      <c r="E70" s="8" t="s">
        <v>335</v>
      </c>
      <c r="F70" s="8" t="s">
        <v>336</v>
      </c>
      <c r="G70" s="8" t="s">
        <v>337</v>
      </c>
      <c r="H70" s="8" t="s">
        <v>338</v>
      </c>
      <c r="I70" s="8" t="s">
        <v>339</v>
      </c>
      <c r="J70" s="8" t="s">
        <v>340</v>
      </c>
      <c r="K70" s="8" t="s">
        <v>21</v>
      </c>
      <c r="L70" s="6"/>
      <c r="M70" s="7">
        <v>45849</v>
      </c>
      <c r="N70" s="6" t="s">
        <v>25</v>
      </c>
      <c r="O70" s="8" t="s">
        <v>341</v>
      </c>
      <c r="P70" s="6" t="str">
        <f>HYPERLINK("https://docs.wto.org/imrd/directdoc.asp?DDFDocuments/t/G/TBTN25/BDI595.DOCX", "https://docs.wto.org/imrd/directdoc.asp?DDFDocuments/t/G/TBTN25/BDI595.DOCX")</f>
        <v>https://docs.wto.org/imrd/directdoc.asp?DDFDocuments/t/G/TBTN25/BDI595.DOCX</v>
      </c>
      <c r="Q70" s="6" t="str">
        <f>HYPERLINK("https://docs.wto.org/imrd/directdoc.asp?DDFDocuments/u/G/TBTN25/BDI595.DOCX", "https://docs.wto.org/imrd/directdoc.asp?DDFDocuments/u/G/TBTN25/BDI595.DOCX")</f>
        <v>https://docs.wto.org/imrd/directdoc.asp?DDFDocuments/u/G/TBTN25/BDI595.DOCX</v>
      </c>
      <c r="R70" s="6" t="str">
        <f>HYPERLINK("https://docs.wto.org/imrd/directdoc.asp?DDFDocuments/v/G/TBTN25/BDI595.DOCX", "https://docs.wto.org/imrd/directdoc.asp?DDFDocuments/v/G/TBTN25/BDI595.DOCX")</f>
        <v>https://docs.wto.org/imrd/directdoc.asp?DDFDocuments/v/G/TBTN25/BDI595.DOCX</v>
      </c>
    </row>
    <row r="71" spans="1:18" ht="45" x14ac:dyDescent="0.25">
      <c r="A71" s="8" t="s">
        <v>326</v>
      </c>
      <c r="B71" s="6" t="s">
        <v>34</v>
      </c>
      <c r="C71" s="7">
        <v>45789</v>
      </c>
      <c r="D71" s="9" t="str">
        <f>HYPERLINK("https://eping.wto.org/en/Search?viewData= G/TBT/N/BDI/596, G/TBT/N/KEN/1796, G/TBT/N/RWA/1193, G/TBT/N/TZA/1336, G/TBT/N/UGA/2150"," G/TBT/N/BDI/596, G/TBT/N/KEN/1796, G/TBT/N/RWA/1193, G/TBT/N/TZA/1336, G/TBT/N/UGA/2150")</f>
        <v xml:space="preserve"> G/TBT/N/BDI/596, G/TBT/N/KEN/1796, G/TBT/N/RWA/1193, G/TBT/N/TZA/1336, G/TBT/N/UGA/2150</v>
      </c>
      <c r="E71" s="8" t="s">
        <v>324</v>
      </c>
      <c r="F71" s="8" t="s">
        <v>325</v>
      </c>
      <c r="G71" s="8" t="s">
        <v>326</v>
      </c>
      <c r="H71" s="8" t="s">
        <v>327</v>
      </c>
      <c r="I71" s="8" t="s">
        <v>328</v>
      </c>
      <c r="J71" s="8" t="s">
        <v>329</v>
      </c>
      <c r="K71" s="8" t="s">
        <v>21</v>
      </c>
      <c r="L71" s="6"/>
      <c r="M71" s="7">
        <v>45849</v>
      </c>
      <c r="N71" s="6" t="s">
        <v>25</v>
      </c>
      <c r="O71" s="8" t="s">
        <v>330</v>
      </c>
      <c r="P71" s="6" t="str">
        <f>HYPERLINK("https://docs.wto.org/imrd/directdoc.asp?DDFDocuments/t/G/TBTN25/BDI596.DOCX", "https://docs.wto.org/imrd/directdoc.asp?DDFDocuments/t/G/TBTN25/BDI596.DOCX")</f>
        <v>https://docs.wto.org/imrd/directdoc.asp?DDFDocuments/t/G/TBTN25/BDI596.DOCX</v>
      </c>
      <c r="Q71" s="6" t="str">
        <f>HYPERLINK("https://docs.wto.org/imrd/directdoc.asp?DDFDocuments/u/G/TBTN25/BDI596.DOCX", "https://docs.wto.org/imrd/directdoc.asp?DDFDocuments/u/G/TBTN25/BDI596.DOCX")</f>
        <v>https://docs.wto.org/imrd/directdoc.asp?DDFDocuments/u/G/TBTN25/BDI596.DOCX</v>
      </c>
      <c r="R71" s="6" t="str">
        <f>HYPERLINK("https://docs.wto.org/imrd/directdoc.asp?DDFDocuments/v/G/TBTN25/BDI596.DOCX", "https://docs.wto.org/imrd/directdoc.asp?DDFDocuments/v/G/TBTN25/BDI596.DOCX")</f>
        <v>https://docs.wto.org/imrd/directdoc.asp?DDFDocuments/v/G/TBTN25/BDI596.DOCX</v>
      </c>
    </row>
    <row r="72" spans="1:18" ht="75" x14ac:dyDescent="0.25">
      <c r="A72" s="8" t="s">
        <v>333</v>
      </c>
      <c r="B72" s="6" t="s">
        <v>296</v>
      </c>
      <c r="C72" s="7">
        <v>45789</v>
      </c>
      <c r="D72" s="9" t="str">
        <f>HYPERLINK("https://eping.wto.org/en/Search?viewData= G/TBT/N/BDI/597, G/TBT/N/KEN/1797, G/TBT/N/RWA/1194, G/TBT/N/TZA/1337, G/TBT/N/UGA/2151"," G/TBT/N/BDI/597, G/TBT/N/KEN/1797, G/TBT/N/RWA/1194, G/TBT/N/TZA/1337, G/TBT/N/UGA/2151")</f>
        <v xml:space="preserve"> G/TBT/N/BDI/597, G/TBT/N/KEN/1797, G/TBT/N/RWA/1194, G/TBT/N/TZA/1337, G/TBT/N/UGA/2151</v>
      </c>
      <c r="E72" s="8" t="s">
        <v>331</v>
      </c>
      <c r="F72" s="8" t="s">
        <v>332</v>
      </c>
      <c r="G72" s="8" t="s">
        <v>333</v>
      </c>
      <c r="H72" s="8" t="s">
        <v>334</v>
      </c>
      <c r="I72" s="8" t="s">
        <v>286</v>
      </c>
      <c r="J72" s="8" t="s">
        <v>287</v>
      </c>
      <c r="K72" s="8" t="s">
        <v>40</v>
      </c>
      <c r="L72" s="6"/>
      <c r="M72" s="7">
        <v>45849</v>
      </c>
      <c r="N72" s="6" t="s">
        <v>25</v>
      </c>
      <c r="O72" s="6"/>
      <c r="P72" s="6" t="str">
        <f>HYPERLINK("https://docs.wto.org/imrd/directdoc.asp?DDFDocuments/t/G/TBTN25/BDI597.DOCX", "https://docs.wto.org/imrd/directdoc.asp?DDFDocuments/t/G/TBTN25/BDI597.DOCX")</f>
        <v>https://docs.wto.org/imrd/directdoc.asp?DDFDocuments/t/G/TBTN25/BDI597.DOCX</v>
      </c>
      <c r="Q72" s="6" t="str">
        <f>HYPERLINK("https://docs.wto.org/imrd/directdoc.asp?DDFDocuments/u/G/TBTN25/BDI597.DOCX", "https://docs.wto.org/imrd/directdoc.asp?DDFDocuments/u/G/TBTN25/BDI597.DOCX")</f>
        <v>https://docs.wto.org/imrd/directdoc.asp?DDFDocuments/u/G/TBTN25/BDI597.DOCX</v>
      </c>
      <c r="R72" s="6"/>
    </row>
    <row r="73" spans="1:18" ht="45" x14ac:dyDescent="0.25">
      <c r="A73" s="8" t="s">
        <v>284</v>
      </c>
      <c r="B73" s="6" t="s">
        <v>34</v>
      </c>
      <c r="C73" s="7">
        <v>45789</v>
      </c>
      <c r="D73" s="9" t="str">
        <f>HYPERLINK("https://eping.wto.org/en/Search?viewData= G/TBT/N/BDI/598, G/TBT/N/KEN/1798, G/TBT/N/RWA/1195, G/TBT/N/TZA/1338, G/TBT/N/UGA/2152"," G/TBT/N/BDI/598, G/TBT/N/KEN/1798, G/TBT/N/RWA/1195, G/TBT/N/TZA/1338, G/TBT/N/UGA/2152")</f>
        <v xml:space="preserve"> G/TBT/N/BDI/598, G/TBT/N/KEN/1798, G/TBT/N/RWA/1195, G/TBT/N/TZA/1338, G/TBT/N/UGA/2152</v>
      </c>
      <c r="E73" s="8" t="s">
        <v>354</v>
      </c>
      <c r="F73" s="8" t="s">
        <v>355</v>
      </c>
      <c r="G73" s="8" t="s">
        <v>284</v>
      </c>
      <c r="H73" s="8" t="s">
        <v>285</v>
      </c>
      <c r="I73" s="8" t="s">
        <v>286</v>
      </c>
      <c r="J73" s="8" t="s">
        <v>287</v>
      </c>
      <c r="K73" s="8" t="s">
        <v>40</v>
      </c>
      <c r="L73" s="6"/>
      <c r="M73" s="7">
        <v>45849</v>
      </c>
      <c r="N73" s="6" t="s">
        <v>25</v>
      </c>
      <c r="O73" s="8" t="s">
        <v>356</v>
      </c>
      <c r="P73" s="6" t="str">
        <f>HYPERLINK("https://docs.wto.org/imrd/directdoc.asp?DDFDocuments/t/G/TBTN25/BDI598.DOCX", "https://docs.wto.org/imrd/directdoc.asp?DDFDocuments/t/G/TBTN25/BDI598.DOCX")</f>
        <v>https://docs.wto.org/imrd/directdoc.asp?DDFDocuments/t/G/TBTN25/BDI598.DOCX</v>
      </c>
      <c r="Q73" s="6" t="str">
        <f>HYPERLINK("https://docs.wto.org/imrd/directdoc.asp?DDFDocuments/u/G/TBTN25/BDI598.DOCX", "https://docs.wto.org/imrd/directdoc.asp?DDFDocuments/u/G/TBTN25/BDI598.DOCX")</f>
        <v>https://docs.wto.org/imrd/directdoc.asp?DDFDocuments/u/G/TBTN25/BDI598.DOCX</v>
      </c>
      <c r="R73" s="6"/>
    </row>
    <row r="74" spans="1:18" ht="45" x14ac:dyDescent="0.25">
      <c r="A74" s="8" t="s">
        <v>382</v>
      </c>
      <c r="B74" s="6" t="s">
        <v>281</v>
      </c>
      <c r="C74" s="7">
        <v>45789</v>
      </c>
      <c r="D74" s="9" t="str">
        <f>HYPERLINK("https://eping.wto.org/en/Search?viewData= G/TBT/N/TZA/1328"," G/TBT/N/TZA/1328")</f>
        <v xml:space="preserve"> G/TBT/N/TZA/1328</v>
      </c>
      <c r="E74" s="8" t="s">
        <v>380</v>
      </c>
      <c r="F74" s="8" t="s">
        <v>381</v>
      </c>
      <c r="G74" s="8" t="s">
        <v>382</v>
      </c>
      <c r="H74" s="8" t="s">
        <v>383</v>
      </c>
      <c r="I74" s="8" t="s">
        <v>310</v>
      </c>
      <c r="J74" s="8" t="s">
        <v>311</v>
      </c>
      <c r="K74" s="8" t="s">
        <v>21</v>
      </c>
      <c r="L74" s="6"/>
      <c r="M74" s="7">
        <v>45849</v>
      </c>
      <c r="N74" s="6" t="s">
        <v>25</v>
      </c>
      <c r="O74" s="8" t="s">
        <v>384</v>
      </c>
      <c r="P74" s="6" t="str">
        <f>HYPERLINK("https://docs.wto.org/imrd/directdoc.asp?DDFDocuments/t/G/TBTN25/TZA1328.DOCX", "https://docs.wto.org/imrd/directdoc.asp?DDFDocuments/t/G/TBTN25/TZA1328.DOCX")</f>
        <v>https://docs.wto.org/imrd/directdoc.asp?DDFDocuments/t/G/TBTN25/TZA1328.DOCX</v>
      </c>
      <c r="Q74" s="6" t="str">
        <f>HYPERLINK("https://docs.wto.org/imrd/directdoc.asp?DDFDocuments/u/G/TBTN25/TZA1328.DOCX", "https://docs.wto.org/imrd/directdoc.asp?DDFDocuments/u/G/TBTN25/TZA1328.DOCX")</f>
        <v>https://docs.wto.org/imrd/directdoc.asp?DDFDocuments/u/G/TBTN25/TZA1328.DOCX</v>
      </c>
      <c r="R74" s="6" t="str">
        <f>HYPERLINK("https://docs.wto.org/imrd/directdoc.asp?DDFDocuments/v/G/TBTN25/TZA1328.DOCX", "https://docs.wto.org/imrd/directdoc.asp?DDFDocuments/v/G/TBTN25/TZA1328.DOCX")</f>
        <v>https://docs.wto.org/imrd/directdoc.asp?DDFDocuments/v/G/TBTN25/TZA1328.DOCX</v>
      </c>
    </row>
    <row r="75" spans="1:18" ht="60" x14ac:dyDescent="0.25">
      <c r="A75" s="8" t="s">
        <v>387</v>
      </c>
      <c r="B75" s="6" t="s">
        <v>342</v>
      </c>
      <c r="C75" s="7">
        <v>45789</v>
      </c>
      <c r="D75" s="9" t="str">
        <f>HYPERLINK("https://eping.wto.org/en/Search?viewData= G/TBT/N/MWI/172"," G/TBT/N/MWI/172")</f>
        <v xml:space="preserve"> G/TBT/N/MWI/172</v>
      </c>
      <c r="E75" s="8" t="s">
        <v>385</v>
      </c>
      <c r="F75" s="8" t="s">
        <v>386</v>
      </c>
      <c r="G75" s="8" t="s">
        <v>387</v>
      </c>
      <c r="H75" s="8" t="s">
        <v>388</v>
      </c>
      <c r="I75" s="8" t="s">
        <v>154</v>
      </c>
      <c r="J75" s="8" t="s">
        <v>348</v>
      </c>
      <c r="K75" s="8" t="s">
        <v>21</v>
      </c>
      <c r="L75" s="6"/>
      <c r="M75" s="7">
        <v>45849</v>
      </c>
      <c r="N75" s="6" t="s">
        <v>25</v>
      </c>
      <c r="O75" s="6"/>
      <c r="P75" s="6" t="str">
        <f>HYPERLINK("https://docs.wto.org/imrd/directdoc.asp?DDFDocuments/t/G/TBTN25/MWI172.DOCX", "https://docs.wto.org/imrd/directdoc.asp?DDFDocuments/t/G/TBTN25/MWI172.DOCX")</f>
        <v>https://docs.wto.org/imrd/directdoc.asp?DDFDocuments/t/G/TBTN25/MWI172.DOCX</v>
      </c>
      <c r="Q75" s="6" t="str">
        <f>HYPERLINK("https://docs.wto.org/imrd/directdoc.asp?DDFDocuments/u/G/TBTN25/MWI172.DOCX", "https://docs.wto.org/imrd/directdoc.asp?DDFDocuments/u/G/TBTN25/MWI172.DOCX")</f>
        <v>https://docs.wto.org/imrd/directdoc.asp?DDFDocuments/u/G/TBTN25/MWI172.DOCX</v>
      </c>
      <c r="R75" s="6" t="str">
        <f>HYPERLINK("https://docs.wto.org/imrd/directdoc.asp?DDFDocuments/v/G/TBTN25/MWI172.DOCX", "https://docs.wto.org/imrd/directdoc.asp?DDFDocuments/v/G/TBTN25/MWI172.DOCX")</f>
        <v>https://docs.wto.org/imrd/directdoc.asp?DDFDocuments/v/G/TBTN25/MWI172.DOCX</v>
      </c>
    </row>
    <row r="76" spans="1:18" ht="45" x14ac:dyDescent="0.25">
      <c r="A76" s="8" t="s">
        <v>337</v>
      </c>
      <c r="B76" s="6" t="s">
        <v>34</v>
      </c>
      <c r="C76" s="7">
        <v>45789</v>
      </c>
      <c r="D76" s="9" t="str">
        <f>HYPERLINK("https://eping.wto.org/en/Search?viewData= G/TBT/N/BDI/595, G/TBT/N/KEN/1795, G/TBT/N/RWA/1192, G/TBT/N/TZA/1335, G/TBT/N/UGA/2149"," G/TBT/N/BDI/595, G/TBT/N/KEN/1795, G/TBT/N/RWA/1192, G/TBT/N/TZA/1335, G/TBT/N/UGA/2149")</f>
        <v xml:space="preserve"> G/TBT/N/BDI/595, G/TBT/N/KEN/1795, G/TBT/N/RWA/1192, G/TBT/N/TZA/1335, G/TBT/N/UGA/2149</v>
      </c>
      <c r="E76" s="8" t="s">
        <v>335</v>
      </c>
      <c r="F76" s="8" t="s">
        <v>336</v>
      </c>
      <c r="G76" s="8" t="s">
        <v>337</v>
      </c>
      <c r="H76" s="8" t="s">
        <v>338</v>
      </c>
      <c r="I76" s="8" t="s">
        <v>339</v>
      </c>
      <c r="J76" s="8" t="s">
        <v>340</v>
      </c>
      <c r="K76" s="8" t="s">
        <v>21</v>
      </c>
      <c r="L76" s="6"/>
      <c r="M76" s="7">
        <v>45849</v>
      </c>
      <c r="N76" s="6" t="s">
        <v>25</v>
      </c>
      <c r="O76" s="8" t="s">
        <v>341</v>
      </c>
      <c r="P76" s="6" t="str">
        <f>HYPERLINK("https://docs.wto.org/imrd/directdoc.asp?DDFDocuments/t/G/TBTN25/BDI595.DOCX", "https://docs.wto.org/imrd/directdoc.asp?DDFDocuments/t/G/TBTN25/BDI595.DOCX")</f>
        <v>https://docs.wto.org/imrd/directdoc.asp?DDFDocuments/t/G/TBTN25/BDI595.DOCX</v>
      </c>
      <c r="Q76" s="6" t="str">
        <f>HYPERLINK("https://docs.wto.org/imrd/directdoc.asp?DDFDocuments/u/G/TBTN25/BDI595.DOCX", "https://docs.wto.org/imrd/directdoc.asp?DDFDocuments/u/G/TBTN25/BDI595.DOCX")</f>
        <v>https://docs.wto.org/imrd/directdoc.asp?DDFDocuments/u/G/TBTN25/BDI595.DOCX</v>
      </c>
      <c r="R76" s="6" t="str">
        <f>HYPERLINK("https://docs.wto.org/imrd/directdoc.asp?DDFDocuments/v/G/TBTN25/BDI595.DOCX", "https://docs.wto.org/imrd/directdoc.asp?DDFDocuments/v/G/TBTN25/BDI595.DOCX")</f>
        <v>https://docs.wto.org/imrd/directdoc.asp?DDFDocuments/v/G/TBTN25/BDI595.DOCX</v>
      </c>
    </row>
    <row r="77" spans="1:18" ht="45" x14ac:dyDescent="0.25">
      <c r="A77" s="8" t="s">
        <v>326</v>
      </c>
      <c r="B77" s="6" t="s">
        <v>296</v>
      </c>
      <c r="C77" s="7">
        <v>45789</v>
      </c>
      <c r="D77" s="9" t="str">
        <f>HYPERLINK("https://eping.wto.org/en/Search?viewData= G/TBT/N/BDI/596, G/TBT/N/KEN/1796, G/TBT/N/RWA/1193, G/TBT/N/TZA/1336, G/TBT/N/UGA/2150"," G/TBT/N/BDI/596, G/TBT/N/KEN/1796, G/TBT/N/RWA/1193, G/TBT/N/TZA/1336, G/TBT/N/UGA/2150")</f>
        <v xml:space="preserve"> G/TBT/N/BDI/596, G/TBT/N/KEN/1796, G/TBT/N/RWA/1193, G/TBT/N/TZA/1336, G/TBT/N/UGA/2150</v>
      </c>
      <c r="E77" s="8" t="s">
        <v>324</v>
      </c>
      <c r="F77" s="8" t="s">
        <v>325</v>
      </c>
      <c r="G77" s="8" t="s">
        <v>326</v>
      </c>
      <c r="H77" s="8" t="s">
        <v>327</v>
      </c>
      <c r="I77" s="8" t="s">
        <v>328</v>
      </c>
      <c r="J77" s="8" t="s">
        <v>329</v>
      </c>
      <c r="K77" s="8" t="s">
        <v>21</v>
      </c>
      <c r="L77" s="6"/>
      <c r="M77" s="7">
        <v>45849</v>
      </c>
      <c r="N77" s="6" t="s">
        <v>25</v>
      </c>
      <c r="O77" s="8" t="s">
        <v>330</v>
      </c>
      <c r="P77" s="6" t="str">
        <f>HYPERLINK("https://docs.wto.org/imrd/directdoc.asp?DDFDocuments/t/G/TBTN25/BDI596.DOCX", "https://docs.wto.org/imrd/directdoc.asp?DDFDocuments/t/G/TBTN25/BDI596.DOCX")</f>
        <v>https://docs.wto.org/imrd/directdoc.asp?DDFDocuments/t/G/TBTN25/BDI596.DOCX</v>
      </c>
      <c r="Q77" s="6" t="str">
        <f>HYPERLINK("https://docs.wto.org/imrd/directdoc.asp?DDFDocuments/u/G/TBTN25/BDI596.DOCX", "https://docs.wto.org/imrd/directdoc.asp?DDFDocuments/u/G/TBTN25/BDI596.DOCX")</f>
        <v>https://docs.wto.org/imrd/directdoc.asp?DDFDocuments/u/G/TBTN25/BDI596.DOCX</v>
      </c>
      <c r="R77" s="6" t="str">
        <f>HYPERLINK("https://docs.wto.org/imrd/directdoc.asp?DDFDocuments/v/G/TBTN25/BDI596.DOCX", "https://docs.wto.org/imrd/directdoc.asp?DDFDocuments/v/G/TBTN25/BDI596.DOCX")</f>
        <v>https://docs.wto.org/imrd/directdoc.asp?DDFDocuments/v/G/TBTN25/BDI596.DOCX</v>
      </c>
    </row>
    <row r="78" spans="1:18" ht="45" x14ac:dyDescent="0.25">
      <c r="A78" s="8" t="s">
        <v>326</v>
      </c>
      <c r="B78" s="6" t="s">
        <v>304</v>
      </c>
      <c r="C78" s="7">
        <v>45789</v>
      </c>
      <c r="D78" s="9" t="str">
        <f>HYPERLINK("https://eping.wto.org/en/Search?viewData= G/TBT/N/BDI/596, G/TBT/N/KEN/1796, G/TBT/N/RWA/1193, G/TBT/N/TZA/1336, G/TBT/N/UGA/2150"," G/TBT/N/BDI/596, G/TBT/N/KEN/1796, G/TBT/N/RWA/1193, G/TBT/N/TZA/1336, G/TBT/N/UGA/2150")</f>
        <v xml:space="preserve"> G/TBT/N/BDI/596, G/TBT/N/KEN/1796, G/TBT/N/RWA/1193, G/TBT/N/TZA/1336, G/TBT/N/UGA/2150</v>
      </c>
      <c r="E78" s="8" t="s">
        <v>324</v>
      </c>
      <c r="F78" s="8" t="s">
        <v>325</v>
      </c>
      <c r="G78" s="8" t="s">
        <v>326</v>
      </c>
      <c r="H78" s="8" t="s">
        <v>327</v>
      </c>
      <c r="I78" s="8" t="s">
        <v>328</v>
      </c>
      <c r="J78" s="8" t="s">
        <v>329</v>
      </c>
      <c r="K78" s="8" t="s">
        <v>21</v>
      </c>
      <c r="L78" s="6"/>
      <c r="M78" s="7">
        <v>45849</v>
      </c>
      <c r="N78" s="6" t="s">
        <v>25</v>
      </c>
      <c r="O78" s="8" t="s">
        <v>330</v>
      </c>
      <c r="P78" s="6" t="str">
        <f>HYPERLINK("https://docs.wto.org/imrd/directdoc.asp?DDFDocuments/t/G/TBTN25/BDI596.DOCX", "https://docs.wto.org/imrd/directdoc.asp?DDFDocuments/t/G/TBTN25/BDI596.DOCX")</f>
        <v>https://docs.wto.org/imrd/directdoc.asp?DDFDocuments/t/G/TBTN25/BDI596.DOCX</v>
      </c>
      <c r="Q78" s="6" t="str">
        <f>HYPERLINK("https://docs.wto.org/imrd/directdoc.asp?DDFDocuments/u/G/TBTN25/BDI596.DOCX", "https://docs.wto.org/imrd/directdoc.asp?DDFDocuments/u/G/TBTN25/BDI596.DOCX")</f>
        <v>https://docs.wto.org/imrd/directdoc.asp?DDFDocuments/u/G/TBTN25/BDI596.DOCX</v>
      </c>
      <c r="R78" s="6" t="str">
        <f>HYPERLINK("https://docs.wto.org/imrd/directdoc.asp?DDFDocuments/v/G/TBTN25/BDI596.DOCX", "https://docs.wto.org/imrd/directdoc.asp?DDFDocuments/v/G/TBTN25/BDI596.DOCX")</f>
        <v>https://docs.wto.org/imrd/directdoc.asp?DDFDocuments/v/G/TBTN25/BDI596.DOCX</v>
      </c>
    </row>
    <row r="79" spans="1:18" ht="45" x14ac:dyDescent="0.25">
      <c r="A79" s="8" t="s">
        <v>391</v>
      </c>
      <c r="B79" s="6" t="s">
        <v>342</v>
      </c>
      <c r="C79" s="7">
        <v>45789</v>
      </c>
      <c r="D79" s="9" t="str">
        <f>HYPERLINK("https://eping.wto.org/en/Search?viewData= G/TBT/N/MWI/170"," G/TBT/N/MWI/170")</f>
        <v xml:space="preserve"> G/TBT/N/MWI/170</v>
      </c>
      <c r="E79" s="8" t="s">
        <v>389</v>
      </c>
      <c r="F79" s="8" t="s">
        <v>390</v>
      </c>
      <c r="G79" s="8" t="s">
        <v>391</v>
      </c>
      <c r="H79" s="8" t="s">
        <v>392</v>
      </c>
      <c r="I79" s="8" t="s">
        <v>393</v>
      </c>
      <c r="J79" s="8" t="s">
        <v>348</v>
      </c>
      <c r="K79" s="8" t="s">
        <v>21</v>
      </c>
      <c r="L79" s="6"/>
      <c r="M79" s="7">
        <v>45849</v>
      </c>
      <c r="N79" s="6" t="s">
        <v>25</v>
      </c>
      <c r="O79" s="6"/>
      <c r="P79" s="6" t="str">
        <f>HYPERLINK("https://docs.wto.org/imrd/directdoc.asp?DDFDocuments/t/G/TBTN25/MWI170.DOCX", "https://docs.wto.org/imrd/directdoc.asp?DDFDocuments/t/G/TBTN25/MWI170.DOCX")</f>
        <v>https://docs.wto.org/imrd/directdoc.asp?DDFDocuments/t/G/TBTN25/MWI170.DOCX</v>
      </c>
      <c r="Q79" s="6" t="str">
        <f>HYPERLINK("https://docs.wto.org/imrd/directdoc.asp?DDFDocuments/u/G/TBTN25/MWI170.DOCX", "https://docs.wto.org/imrd/directdoc.asp?DDFDocuments/u/G/TBTN25/MWI170.DOCX")</f>
        <v>https://docs.wto.org/imrd/directdoc.asp?DDFDocuments/u/G/TBTN25/MWI170.DOCX</v>
      </c>
      <c r="R79" s="6" t="str">
        <f>HYPERLINK("https://docs.wto.org/imrd/directdoc.asp?DDFDocuments/v/G/TBTN25/MWI170.DOCX", "https://docs.wto.org/imrd/directdoc.asp?DDFDocuments/v/G/TBTN25/MWI170.DOCX")</f>
        <v>https://docs.wto.org/imrd/directdoc.asp?DDFDocuments/v/G/TBTN25/MWI170.DOCX</v>
      </c>
    </row>
    <row r="80" spans="1:18" ht="45" x14ac:dyDescent="0.25">
      <c r="A80" s="8" t="s">
        <v>308</v>
      </c>
      <c r="B80" s="6" t="s">
        <v>281</v>
      </c>
      <c r="C80" s="7">
        <v>45789</v>
      </c>
      <c r="D80" s="9" t="str">
        <f>HYPERLINK("https://eping.wto.org/en/Search?viewData= G/TBT/N/TZA/1329"," G/TBT/N/TZA/1329")</f>
        <v xml:space="preserve"> G/TBT/N/TZA/1329</v>
      </c>
      <c r="E80" s="8" t="s">
        <v>394</v>
      </c>
      <c r="F80" s="8" t="s">
        <v>395</v>
      </c>
      <c r="G80" s="8" t="s">
        <v>308</v>
      </c>
      <c r="H80" s="8" t="s">
        <v>309</v>
      </c>
      <c r="I80" s="8" t="s">
        <v>310</v>
      </c>
      <c r="J80" s="8" t="s">
        <v>311</v>
      </c>
      <c r="K80" s="8" t="s">
        <v>21</v>
      </c>
      <c r="L80" s="6"/>
      <c r="M80" s="7">
        <v>45849</v>
      </c>
      <c r="N80" s="6" t="s">
        <v>25</v>
      </c>
      <c r="O80" s="8" t="s">
        <v>396</v>
      </c>
      <c r="P80" s="6" t="str">
        <f>HYPERLINK("https://docs.wto.org/imrd/directdoc.asp?DDFDocuments/t/G/TBTN25/TZA1329.DOCX", "https://docs.wto.org/imrd/directdoc.asp?DDFDocuments/t/G/TBTN25/TZA1329.DOCX")</f>
        <v>https://docs.wto.org/imrd/directdoc.asp?DDFDocuments/t/G/TBTN25/TZA1329.DOCX</v>
      </c>
      <c r="Q80" s="6" t="str">
        <f>HYPERLINK("https://docs.wto.org/imrd/directdoc.asp?DDFDocuments/u/G/TBTN25/TZA1329.DOCX", "https://docs.wto.org/imrd/directdoc.asp?DDFDocuments/u/G/TBTN25/TZA1329.DOCX")</f>
        <v>https://docs.wto.org/imrd/directdoc.asp?DDFDocuments/u/G/TBTN25/TZA1329.DOCX</v>
      </c>
      <c r="R80" s="6" t="str">
        <f>HYPERLINK("https://docs.wto.org/imrd/directdoc.asp?DDFDocuments/v/G/TBTN25/TZA1329.DOCX", "https://docs.wto.org/imrd/directdoc.asp?DDFDocuments/v/G/TBTN25/TZA1329.DOCX")</f>
        <v>https://docs.wto.org/imrd/directdoc.asp?DDFDocuments/v/G/TBTN25/TZA1329.DOCX</v>
      </c>
    </row>
    <row r="81" spans="1:18" ht="45" x14ac:dyDescent="0.25">
      <c r="A81" s="8" t="s">
        <v>284</v>
      </c>
      <c r="B81" s="6" t="s">
        <v>296</v>
      </c>
      <c r="C81" s="7">
        <v>45789</v>
      </c>
      <c r="D81" s="9" t="str">
        <f>HYPERLINK("https://eping.wto.org/en/Search?viewData= G/TBT/N/BDI/598, G/TBT/N/KEN/1798, G/TBT/N/RWA/1195, G/TBT/N/TZA/1338, G/TBT/N/UGA/2152"," G/TBT/N/BDI/598, G/TBT/N/KEN/1798, G/TBT/N/RWA/1195, G/TBT/N/TZA/1338, G/TBT/N/UGA/2152")</f>
        <v xml:space="preserve"> G/TBT/N/BDI/598, G/TBT/N/KEN/1798, G/TBT/N/RWA/1195, G/TBT/N/TZA/1338, G/TBT/N/UGA/2152</v>
      </c>
      <c r="E81" s="8" t="s">
        <v>354</v>
      </c>
      <c r="F81" s="8" t="s">
        <v>355</v>
      </c>
      <c r="G81" s="8" t="s">
        <v>284</v>
      </c>
      <c r="H81" s="8" t="s">
        <v>285</v>
      </c>
      <c r="I81" s="8" t="s">
        <v>286</v>
      </c>
      <c r="J81" s="8" t="s">
        <v>287</v>
      </c>
      <c r="K81" s="8" t="s">
        <v>40</v>
      </c>
      <c r="L81" s="6"/>
      <c r="M81" s="7">
        <v>45849</v>
      </c>
      <c r="N81" s="6" t="s">
        <v>25</v>
      </c>
      <c r="O81" s="8" t="s">
        <v>356</v>
      </c>
      <c r="P81" s="6" t="str">
        <f>HYPERLINK("https://docs.wto.org/imrd/directdoc.asp?DDFDocuments/t/G/TBTN25/BDI598.DOCX", "https://docs.wto.org/imrd/directdoc.asp?DDFDocuments/t/G/TBTN25/BDI598.DOCX")</f>
        <v>https://docs.wto.org/imrd/directdoc.asp?DDFDocuments/t/G/TBTN25/BDI598.DOCX</v>
      </c>
      <c r="Q81" s="6" t="str">
        <f>HYPERLINK("https://docs.wto.org/imrd/directdoc.asp?DDFDocuments/u/G/TBTN25/BDI598.DOCX", "https://docs.wto.org/imrd/directdoc.asp?DDFDocuments/u/G/TBTN25/BDI598.DOCX")</f>
        <v>https://docs.wto.org/imrd/directdoc.asp?DDFDocuments/u/G/TBTN25/BDI598.DOCX</v>
      </c>
      <c r="R81" s="6"/>
    </row>
    <row r="82" spans="1:18" ht="45" x14ac:dyDescent="0.25">
      <c r="A82" s="8" t="s">
        <v>284</v>
      </c>
      <c r="B82" s="6" t="s">
        <v>305</v>
      </c>
      <c r="C82" s="7">
        <v>45789</v>
      </c>
      <c r="D82" s="9" t="str">
        <f>HYPERLINK("https://eping.wto.org/en/Search?viewData= G/TBT/N/BDI/598, G/TBT/N/KEN/1798, G/TBT/N/RWA/1195, G/TBT/N/TZA/1338, G/TBT/N/UGA/2152"," G/TBT/N/BDI/598, G/TBT/N/KEN/1798, G/TBT/N/RWA/1195, G/TBT/N/TZA/1338, G/TBT/N/UGA/2152")</f>
        <v xml:space="preserve"> G/TBT/N/BDI/598, G/TBT/N/KEN/1798, G/TBT/N/RWA/1195, G/TBT/N/TZA/1338, G/TBT/N/UGA/2152</v>
      </c>
      <c r="E82" s="8" t="s">
        <v>354</v>
      </c>
      <c r="F82" s="8" t="s">
        <v>355</v>
      </c>
      <c r="G82" s="8" t="s">
        <v>284</v>
      </c>
      <c r="H82" s="8" t="s">
        <v>285</v>
      </c>
      <c r="I82" s="8" t="s">
        <v>286</v>
      </c>
      <c r="J82" s="8" t="s">
        <v>287</v>
      </c>
      <c r="K82" s="8" t="s">
        <v>40</v>
      </c>
      <c r="L82" s="6"/>
      <c r="M82" s="7">
        <v>45849</v>
      </c>
      <c r="N82" s="6" t="s">
        <v>25</v>
      </c>
      <c r="O82" s="8" t="s">
        <v>356</v>
      </c>
      <c r="P82" s="6" t="str">
        <f>HYPERLINK("https://docs.wto.org/imrd/directdoc.asp?DDFDocuments/t/G/TBTN25/BDI598.DOCX", "https://docs.wto.org/imrd/directdoc.asp?DDFDocuments/t/G/TBTN25/BDI598.DOCX")</f>
        <v>https://docs.wto.org/imrd/directdoc.asp?DDFDocuments/t/G/TBTN25/BDI598.DOCX</v>
      </c>
      <c r="Q82" s="6" t="str">
        <f>HYPERLINK("https://docs.wto.org/imrd/directdoc.asp?DDFDocuments/u/G/TBTN25/BDI598.DOCX", "https://docs.wto.org/imrd/directdoc.asp?DDFDocuments/u/G/TBTN25/BDI598.DOCX")</f>
        <v>https://docs.wto.org/imrd/directdoc.asp?DDFDocuments/u/G/TBTN25/BDI598.DOCX</v>
      </c>
      <c r="R82" s="6"/>
    </row>
    <row r="83" spans="1:18" ht="45" x14ac:dyDescent="0.25">
      <c r="A83" s="8" t="s">
        <v>284</v>
      </c>
      <c r="B83" s="6" t="s">
        <v>304</v>
      </c>
      <c r="C83" s="7">
        <v>45789</v>
      </c>
      <c r="D83" s="9" t="str">
        <f>HYPERLINK("https://eping.wto.org/en/Search?viewData= G/TBT/N/BDI/598, G/TBT/N/KEN/1798, G/TBT/N/RWA/1195, G/TBT/N/TZA/1338, G/TBT/N/UGA/2152"," G/TBT/N/BDI/598, G/TBT/N/KEN/1798, G/TBT/N/RWA/1195, G/TBT/N/TZA/1338, G/TBT/N/UGA/2152")</f>
        <v xml:space="preserve"> G/TBT/N/BDI/598, G/TBT/N/KEN/1798, G/TBT/N/RWA/1195, G/TBT/N/TZA/1338, G/TBT/N/UGA/2152</v>
      </c>
      <c r="E83" s="8" t="s">
        <v>354</v>
      </c>
      <c r="F83" s="8" t="s">
        <v>355</v>
      </c>
      <c r="G83" s="8" t="s">
        <v>284</v>
      </c>
      <c r="H83" s="8" t="s">
        <v>285</v>
      </c>
      <c r="I83" s="8" t="s">
        <v>286</v>
      </c>
      <c r="J83" s="8" t="s">
        <v>287</v>
      </c>
      <c r="K83" s="8" t="s">
        <v>40</v>
      </c>
      <c r="L83" s="6"/>
      <c r="M83" s="7">
        <v>45849</v>
      </c>
      <c r="N83" s="6" t="s">
        <v>25</v>
      </c>
      <c r="O83" s="8" t="s">
        <v>356</v>
      </c>
      <c r="P83" s="6" t="str">
        <f>HYPERLINK("https://docs.wto.org/imrd/directdoc.asp?DDFDocuments/t/G/TBTN25/BDI598.DOCX", "https://docs.wto.org/imrd/directdoc.asp?DDFDocuments/t/G/TBTN25/BDI598.DOCX")</f>
        <v>https://docs.wto.org/imrd/directdoc.asp?DDFDocuments/t/G/TBTN25/BDI598.DOCX</v>
      </c>
      <c r="Q83" s="6" t="str">
        <f>HYPERLINK("https://docs.wto.org/imrd/directdoc.asp?DDFDocuments/u/G/TBTN25/BDI598.DOCX", "https://docs.wto.org/imrd/directdoc.asp?DDFDocuments/u/G/TBTN25/BDI598.DOCX")</f>
        <v>https://docs.wto.org/imrd/directdoc.asp?DDFDocuments/u/G/TBTN25/BDI598.DOCX</v>
      </c>
      <c r="R83" s="6"/>
    </row>
    <row r="84" spans="1:18" ht="75" x14ac:dyDescent="0.25">
      <c r="A84" s="8" t="s">
        <v>333</v>
      </c>
      <c r="B84" s="6" t="s">
        <v>305</v>
      </c>
      <c r="C84" s="7">
        <v>45789</v>
      </c>
      <c r="D84" s="9" t="str">
        <f>HYPERLINK("https://eping.wto.org/en/Search?viewData= G/TBT/N/BDI/597, G/TBT/N/KEN/1797, G/TBT/N/RWA/1194, G/TBT/N/TZA/1337, G/TBT/N/UGA/2151"," G/TBT/N/BDI/597, G/TBT/N/KEN/1797, G/TBT/N/RWA/1194, G/TBT/N/TZA/1337, G/TBT/N/UGA/2151")</f>
        <v xml:space="preserve"> G/TBT/N/BDI/597, G/TBT/N/KEN/1797, G/TBT/N/RWA/1194, G/TBT/N/TZA/1337, G/TBT/N/UGA/2151</v>
      </c>
      <c r="E84" s="8" t="s">
        <v>331</v>
      </c>
      <c r="F84" s="8" t="s">
        <v>332</v>
      </c>
      <c r="G84" s="8" t="s">
        <v>333</v>
      </c>
      <c r="H84" s="8" t="s">
        <v>334</v>
      </c>
      <c r="I84" s="8" t="s">
        <v>286</v>
      </c>
      <c r="J84" s="8" t="s">
        <v>287</v>
      </c>
      <c r="K84" s="8" t="s">
        <v>40</v>
      </c>
      <c r="L84" s="6"/>
      <c r="M84" s="7">
        <v>45849</v>
      </c>
      <c r="N84" s="6" t="s">
        <v>25</v>
      </c>
      <c r="O84" s="6"/>
      <c r="P84" s="6" t="str">
        <f>HYPERLINK("https://docs.wto.org/imrd/directdoc.asp?DDFDocuments/t/G/TBTN25/BDI597.DOCX", "https://docs.wto.org/imrd/directdoc.asp?DDFDocuments/t/G/TBTN25/BDI597.DOCX")</f>
        <v>https://docs.wto.org/imrd/directdoc.asp?DDFDocuments/t/G/TBTN25/BDI597.DOCX</v>
      </c>
      <c r="Q84" s="6" t="str">
        <f>HYPERLINK("https://docs.wto.org/imrd/directdoc.asp?DDFDocuments/u/G/TBTN25/BDI597.DOCX", "https://docs.wto.org/imrd/directdoc.asp?DDFDocuments/u/G/TBTN25/BDI597.DOCX")</f>
        <v>https://docs.wto.org/imrd/directdoc.asp?DDFDocuments/u/G/TBTN25/BDI597.DOCX</v>
      </c>
      <c r="R84" s="6"/>
    </row>
    <row r="85" spans="1:18" ht="45" x14ac:dyDescent="0.25">
      <c r="A85" s="8" t="s">
        <v>399</v>
      </c>
      <c r="B85" s="6" t="s">
        <v>281</v>
      </c>
      <c r="C85" s="7">
        <v>45789</v>
      </c>
      <c r="D85" s="9" t="str">
        <f>HYPERLINK("https://eping.wto.org/en/Search?viewData= G/TBT/N/TZA/1331"," G/TBT/N/TZA/1331")</f>
        <v xml:space="preserve"> G/TBT/N/TZA/1331</v>
      </c>
      <c r="E85" s="8" t="s">
        <v>397</v>
      </c>
      <c r="F85" s="8" t="s">
        <v>398</v>
      </c>
      <c r="G85" s="8" t="s">
        <v>399</v>
      </c>
      <c r="H85" s="8" t="s">
        <v>400</v>
      </c>
      <c r="I85" s="8" t="s">
        <v>310</v>
      </c>
      <c r="J85" s="8" t="s">
        <v>311</v>
      </c>
      <c r="K85" s="8" t="s">
        <v>21</v>
      </c>
      <c r="L85" s="6"/>
      <c r="M85" s="7">
        <v>45849</v>
      </c>
      <c r="N85" s="6" t="s">
        <v>25</v>
      </c>
      <c r="O85" s="8" t="s">
        <v>401</v>
      </c>
      <c r="P85" s="6" t="str">
        <f>HYPERLINK("https://docs.wto.org/imrd/directdoc.asp?DDFDocuments/t/G/TBTN25/TZA1331.DOCX", "https://docs.wto.org/imrd/directdoc.asp?DDFDocuments/t/G/TBTN25/TZA1331.DOCX")</f>
        <v>https://docs.wto.org/imrd/directdoc.asp?DDFDocuments/t/G/TBTN25/TZA1331.DOCX</v>
      </c>
      <c r="Q85" s="6" t="str">
        <f>HYPERLINK("https://docs.wto.org/imrd/directdoc.asp?DDFDocuments/u/G/TBTN25/TZA1331.DOCX", "https://docs.wto.org/imrd/directdoc.asp?DDFDocuments/u/G/TBTN25/TZA1331.DOCX")</f>
        <v>https://docs.wto.org/imrd/directdoc.asp?DDFDocuments/u/G/TBTN25/TZA1331.DOCX</v>
      </c>
      <c r="R85" s="6" t="str">
        <f>HYPERLINK("https://docs.wto.org/imrd/directdoc.asp?DDFDocuments/v/G/TBTN25/TZA1331.DOCX", "https://docs.wto.org/imrd/directdoc.asp?DDFDocuments/v/G/TBTN25/TZA1331.DOCX")</f>
        <v>https://docs.wto.org/imrd/directdoc.asp?DDFDocuments/v/G/TBTN25/TZA1331.DOCX</v>
      </c>
    </row>
    <row r="86" spans="1:18" ht="150" x14ac:dyDescent="0.25">
      <c r="A86" s="8" t="s">
        <v>405</v>
      </c>
      <c r="B86" s="6" t="s">
        <v>402</v>
      </c>
      <c r="C86" s="7">
        <v>45789</v>
      </c>
      <c r="D86" s="9" t="str">
        <f>HYPERLINK("https://eping.wto.org/en/Search?viewData= G/TBT/N/TPKM/561"," G/TBT/N/TPKM/561")</f>
        <v xml:space="preserve"> G/TBT/N/TPKM/561</v>
      </c>
      <c r="E86" s="8" t="s">
        <v>403</v>
      </c>
      <c r="F86" s="8" t="s">
        <v>404</v>
      </c>
      <c r="G86" s="8" t="s">
        <v>405</v>
      </c>
      <c r="H86" s="8" t="s">
        <v>21</v>
      </c>
      <c r="I86" s="8" t="s">
        <v>406</v>
      </c>
      <c r="J86" s="8" t="s">
        <v>171</v>
      </c>
      <c r="K86" s="8" t="s">
        <v>40</v>
      </c>
      <c r="L86" s="6"/>
      <c r="M86" s="7">
        <v>45849</v>
      </c>
      <c r="N86" s="6" t="s">
        <v>25</v>
      </c>
      <c r="O86" s="8" t="s">
        <v>407</v>
      </c>
      <c r="P86" s="6" t="str">
        <f>HYPERLINK("https://docs.wto.org/imrd/directdoc.asp?DDFDocuments/t/G/TBTN25/TPKM561.DOCX", "https://docs.wto.org/imrd/directdoc.asp?DDFDocuments/t/G/TBTN25/TPKM561.DOCX")</f>
        <v>https://docs.wto.org/imrd/directdoc.asp?DDFDocuments/t/G/TBTN25/TPKM561.DOCX</v>
      </c>
      <c r="Q86" s="6" t="str">
        <f>HYPERLINK("https://docs.wto.org/imrd/directdoc.asp?DDFDocuments/u/G/TBTN25/TPKM561.DOCX", "https://docs.wto.org/imrd/directdoc.asp?DDFDocuments/u/G/TBTN25/TPKM561.DOCX")</f>
        <v>https://docs.wto.org/imrd/directdoc.asp?DDFDocuments/u/G/TBTN25/TPKM561.DOCX</v>
      </c>
      <c r="R86" s="6" t="str">
        <f>HYPERLINK("https://docs.wto.org/imrd/directdoc.asp?DDFDocuments/v/G/TBTN25/TPKM561.DOCX", "https://docs.wto.org/imrd/directdoc.asp?DDFDocuments/v/G/TBTN25/TPKM561.DOCX")</f>
        <v>https://docs.wto.org/imrd/directdoc.asp?DDFDocuments/v/G/TBTN25/TPKM561.DOCX</v>
      </c>
    </row>
    <row r="87" spans="1:18" ht="30" x14ac:dyDescent="0.25">
      <c r="A87" s="8" t="s">
        <v>410</v>
      </c>
      <c r="B87" s="6" t="s">
        <v>342</v>
      </c>
      <c r="C87" s="7">
        <v>45789</v>
      </c>
      <c r="D87" s="9" t="str">
        <f>HYPERLINK("https://eping.wto.org/en/Search?viewData= G/TBT/N/MWI/175"," G/TBT/N/MWI/175")</f>
        <v xml:space="preserve"> G/TBT/N/MWI/175</v>
      </c>
      <c r="E87" s="8" t="s">
        <v>408</v>
      </c>
      <c r="F87" s="8" t="s">
        <v>409</v>
      </c>
      <c r="G87" s="8" t="s">
        <v>410</v>
      </c>
      <c r="H87" s="8" t="s">
        <v>411</v>
      </c>
      <c r="I87" s="8" t="s">
        <v>347</v>
      </c>
      <c r="J87" s="8" t="s">
        <v>412</v>
      </c>
      <c r="K87" s="8" t="s">
        <v>21</v>
      </c>
      <c r="L87" s="6"/>
      <c r="M87" s="7">
        <v>45849</v>
      </c>
      <c r="N87" s="6" t="s">
        <v>25</v>
      </c>
      <c r="O87" s="6"/>
      <c r="P87" s="6" t="str">
        <f>HYPERLINK("https://docs.wto.org/imrd/directdoc.asp?DDFDocuments/t/G/TBTN25/MWI175.DOCX", "https://docs.wto.org/imrd/directdoc.asp?DDFDocuments/t/G/TBTN25/MWI175.DOCX")</f>
        <v>https://docs.wto.org/imrd/directdoc.asp?DDFDocuments/t/G/TBTN25/MWI175.DOCX</v>
      </c>
      <c r="Q87" s="6" t="str">
        <f>HYPERLINK("https://docs.wto.org/imrd/directdoc.asp?DDFDocuments/u/G/TBTN25/MWI175.DOCX", "https://docs.wto.org/imrd/directdoc.asp?DDFDocuments/u/G/TBTN25/MWI175.DOCX")</f>
        <v>https://docs.wto.org/imrd/directdoc.asp?DDFDocuments/u/G/TBTN25/MWI175.DOCX</v>
      </c>
      <c r="R87" s="6" t="str">
        <f>HYPERLINK("https://docs.wto.org/imrd/directdoc.asp?DDFDocuments/v/G/TBTN25/MWI175.DOCX", "https://docs.wto.org/imrd/directdoc.asp?DDFDocuments/v/G/TBTN25/MWI175.DOCX")</f>
        <v>https://docs.wto.org/imrd/directdoc.asp?DDFDocuments/v/G/TBTN25/MWI175.DOCX</v>
      </c>
    </row>
    <row r="88" spans="1:18" ht="45" x14ac:dyDescent="0.25">
      <c r="A88" s="8" t="s">
        <v>337</v>
      </c>
      <c r="B88" s="6" t="s">
        <v>305</v>
      </c>
      <c r="C88" s="7">
        <v>45789</v>
      </c>
      <c r="D88" s="9" t="str">
        <f>HYPERLINK("https://eping.wto.org/en/Search?viewData= G/TBT/N/BDI/595, G/TBT/N/KEN/1795, G/TBT/N/RWA/1192, G/TBT/N/TZA/1335, G/TBT/N/UGA/2149"," G/TBT/N/BDI/595, G/TBT/N/KEN/1795, G/TBT/N/RWA/1192, G/TBT/N/TZA/1335, G/TBT/N/UGA/2149")</f>
        <v xml:space="preserve"> G/TBT/N/BDI/595, G/TBT/N/KEN/1795, G/TBT/N/RWA/1192, G/TBT/N/TZA/1335, G/TBT/N/UGA/2149</v>
      </c>
      <c r="E88" s="8" t="s">
        <v>335</v>
      </c>
      <c r="F88" s="8" t="s">
        <v>336</v>
      </c>
      <c r="G88" s="8" t="s">
        <v>337</v>
      </c>
      <c r="H88" s="8" t="s">
        <v>338</v>
      </c>
      <c r="I88" s="8" t="s">
        <v>339</v>
      </c>
      <c r="J88" s="8" t="s">
        <v>340</v>
      </c>
      <c r="K88" s="8" t="s">
        <v>21</v>
      </c>
      <c r="L88" s="6"/>
      <c r="M88" s="7">
        <v>45849</v>
      </c>
      <c r="N88" s="6" t="s">
        <v>25</v>
      </c>
      <c r="O88" s="8" t="s">
        <v>341</v>
      </c>
      <c r="P88" s="6" t="str">
        <f>HYPERLINK("https://docs.wto.org/imrd/directdoc.asp?DDFDocuments/t/G/TBTN25/BDI595.DOCX", "https://docs.wto.org/imrd/directdoc.asp?DDFDocuments/t/G/TBTN25/BDI595.DOCX")</f>
        <v>https://docs.wto.org/imrd/directdoc.asp?DDFDocuments/t/G/TBTN25/BDI595.DOCX</v>
      </c>
      <c r="Q88" s="6" t="str">
        <f>HYPERLINK("https://docs.wto.org/imrd/directdoc.asp?DDFDocuments/u/G/TBTN25/BDI595.DOCX", "https://docs.wto.org/imrd/directdoc.asp?DDFDocuments/u/G/TBTN25/BDI595.DOCX")</f>
        <v>https://docs.wto.org/imrd/directdoc.asp?DDFDocuments/u/G/TBTN25/BDI595.DOCX</v>
      </c>
      <c r="R88" s="6" t="str">
        <f>HYPERLINK("https://docs.wto.org/imrd/directdoc.asp?DDFDocuments/v/G/TBTN25/BDI595.DOCX", "https://docs.wto.org/imrd/directdoc.asp?DDFDocuments/v/G/TBTN25/BDI595.DOCX")</f>
        <v>https://docs.wto.org/imrd/directdoc.asp?DDFDocuments/v/G/TBTN25/BDI595.DOCX</v>
      </c>
    </row>
    <row r="89" spans="1:18" ht="60" x14ac:dyDescent="0.25">
      <c r="A89" s="8" t="s">
        <v>415</v>
      </c>
      <c r="B89" s="6" t="s">
        <v>342</v>
      </c>
      <c r="C89" s="7">
        <v>45789</v>
      </c>
      <c r="D89" s="9" t="str">
        <f>HYPERLINK("https://eping.wto.org/en/Search?viewData= G/TBT/N/MWI/173"," G/TBT/N/MWI/173")</f>
        <v xml:space="preserve"> G/TBT/N/MWI/173</v>
      </c>
      <c r="E89" s="8" t="s">
        <v>413</v>
      </c>
      <c r="F89" s="8" t="s">
        <v>414</v>
      </c>
      <c r="G89" s="8" t="s">
        <v>415</v>
      </c>
      <c r="H89" s="8" t="s">
        <v>416</v>
      </c>
      <c r="I89" s="8" t="s">
        <v>154</v>
      </c>
      <c r="J89" s="8" t="s">
        <v>348</v>
      </c>
      <c r="K89" s="8" t="s">
        <v>21</v>
      </c>
      <c r="L89" s="6"/>
      <c r="M89" s="7">
        <v>45849</v>
      </c>
      <c r="N89" s="6" t="s">
        <v>25</v>
      </c>
      <c r="O89" s="6"/>
      <c r="P89" s="6" t="str">
        <f>HYPERLINK("https://docs.wto.org/imrd/directdoc.asp?DDFDocuments/t/G/TBTN25/MWI173.DOCX", "https://docs.wto.org/imrd/directdoc.asp?DDFDocuments/t/G/TBTN25/MWI173.DOCX")</f>
        <v>https://docs.wto.org/imrd/directdoc.asp?DDFDocuments/t/G/TBTN25/MWI173.DOCX</v>
      </c>
      <c r="Q89" s="6" t="str">
        <f>HYPERLINK("https://docs.wto.org/imrd/directdoc.asp?DDFDocuments/u/G/TBTN25/MWI173.DOCX", "https://docs.wto.org/imrd/directdoc.asp?DDFDocuments/u/G/TBTN25/MWI173.DOCX")</f>
        <v>https://docs.wto.org/imrd/directdoc.asp?DDFDocuments/u/G/TBTN25/MWI173.DOCX</v>
      </c>
      <c r="R89" s="6" t="str">
        <f>HYPERLINK("https://docs.wto.org/imrd/directdoc.asp?DDFDocuments/v/G/TBTN25/MWI173.DOCX", "https://docs.wto.org/imrd/directdoc.asp?DDFDocuments/v/G/TBTN25/MWI173.DOCX")</f>
        <v>https://docs.wto.org/imrd/directdoc.asp?DDFDocuments/v/G/TBTN25/MWI173.DOCX</v>
      </c>
    </row>
    <row r="90" spans="1:18" ht="90" x14ac:dyDescent="0.25">
      <c r="A90" s="8" t="s">
        <v>419</v>
      </c>
      <c r="B90" s="6" t="s">
        <v>342</v>
      </c>
      <c r="C90" s="7">
        <v>45789</v>
      </c>
      <c r="D90" s="9" t="str">
        <f>HYPERLINK("https://eping.wto.org/en/Search?viewData= G/TBT/N/MWI/171"," G/TBT/N/MWI/171")</f>
        <v xml:space="preserve"> G/TBT/N/MWI/171</v>
      </c>
      <c r="E90" s="8" t="s">
        <v>417</v>
      </c>
      <c r="F90" s="8" t="s">
        <v>418</v>
      </c>
      <c r="G90" s="8" t="s">
        <v>419</v>
      </c>
      <c r="H90" s="8" t="s">
        <v>373</v>
      </c>
      <c r="I90" s="8" t="s">
        <v>393</v>
      </c>
      <c r="J90" s="8" t="s">
        <v>348</v>
      </c>
      <c r="K90" s="8" t="s">
        <v>21</v>
      </c>
      <c r="L90" s="6"/>
      <c r="M90" s="7">
        <v>45849</v>
      </c>
      <c r="N90" s="6" t="s">
        <v>25</v>
      </c>
      <c r="O90" s="6"/>
      <c r="P90" s="6" t="str">
        <f>HYPERLINK("https://docs.wto.org/imrd/directdoc.asp?DDFDocuments/t/G/TBTN25/MWI171.DOCX", "https://docs.wto.org/imrd/directdoc.asp?DDFDocuments/t/G/TBTN25/MWI171.DOCX")</f>
        <v>https://docs.wto.org/imrd/directdoc.asp?DDFDocuments/t/G/TBTN25/MWI171.DOCX</v>
      </c>
      <c r="Q90" s="6" t="str">
        <f>HYPERLINK("https://docs.wto.org/imrd/directdoc.asp?DDFDocuments/u/G/TBTN25/MWI171.DOCX", "https://docs.wto.org/imrd/directdoc.asp?DDFDocuments/u/G/TBTN25/MWI171.DOCX")</f>
        <v>https://docs.wto.org/imrd/directdoc.asp?DDFDocuments/u/G/TBTN25/MWI171.DOCX</v>
      </c>
      <c r="R90" s="6" t="str">
        <f>HYPERLINK("https://docs.wto.org/imrd/directdoc.asp?DDFDocuments/v/G/TBTN25/MWI171.DOCX", "https://docs.wto.org/imrd/directdoc.asp?DDFDocuments/v/G/TBTN25/MWI171.DOCX")</f>
        <v>https://docs.wto.org/imrd/directdoc.asp?DDFDocuments/v/G/TBTN25/MWI171.DOCX</v>
      </c>
    </row>
    <row r="91" spans="1:18" ht="135" x14ac:dyDescent="0.25">
      <c r="A91" s="8" t="s">
        <v>422</v>
      </c>
      <c r="B91" s="6" t="s">
        <v>17</v>
      </c>
      <c r="C91" s="7">
        <v>45786</v>
      </c>
      <c r="D91" s="9" t="str">
        <f>HYPERLINK("https://eping.wto.org/en/Search?viewData= G/TBT/N/KOR/1292"," G/TBT/N/KOR/1292")</f>
        <v xml:space="preserve"> G/TBT/N/KOR/1292</v>
      </c>
      <c r="E91" s="8" t="s">
        <v>420</v>
      </c>
      <c r="F91" s="8" t="s">
        <v>421</v>
      </c>
      <c r="G91" s="8" t="s">
        <v>422</v>
      </c>
      <c r="H91" s="8" t="s">
        <v>21</v>
      </c>
      <c r="I91" s="8" t="s">
        <v>423</v>
      </c>
      <c r="J91" s="8" t="s">
        <v>109</v>
      </c>
      <c r="K91" s="8" t="s">
        <v>252</v>
      </c>
      <c r="L91" s="6"/>
      <c r="M91" s="7">
        <v>45846</v>
      </c>
      <c r="N91" s="6" t="s">
        <v>25</v>
      </c>
      <c r="O91" s="8" t="s">
        <v>424</v>
      </c>
      <c r="P91" s="6" t="str">
        <f>HYPERLINK("https://docs.wto.org/imrd/directdoc.asp?DDFDocuments/t/G/TBTN25/KOR1292.DOCX", "https://docs.wto.org/imrd/directdoc.asp?DDFDocuments/t/G/TBTN25/KOR1292.DOCX")</f>
        <v>https://docs.wto.org/imrd/directdoc.asp?DDFDocuments/t/G/TBTN25/KOR1292.DOCX</v>
      </c>
      <c r="Q91" s="6" t="str">
        <f>HYPERLINK("https://docs.wto.org/imrd/directdoc.asp?DDFDocuments/u/G/TBTN25/KOR1292.DOCX", "https://docs.wto.org/imrd/directdoc.asp?DDFDocuments/u/G/TBTN25/KOR1292.DOCX")</f>
        <v>https://docs.wto.org/imrd/directdoc.asp?DDFDocuments/u/G/TBTN25/KOR1292.DOCX</v>
      </c>
      <c r="R91" s="6" t="str">
        <f>HYPERLINK("https://docs.wto.org/imrd/directdoc.asp?DDFDocuments/v/G/TBTN25/KOR1292.DOCX", "https://docs.wto.org/imrd/directdoc.asp?DDFDocuments/v/G/TBTN25/KOR1292.DOCX")</f>
        <v>https://docs.wto.org/imrd/directdoc.asp?DDFDocuments/v/G/TBTN25/KOR1292.DOCX</v>
      </c>
    </row>
    <row r="92" spans="1:18" ht="105" x14ac:dyDescent="0.25">
      <c r="A92" s="8" t="s">
        <v>428</v>
      </c>
      <c r="B92" s="6" t="s">
        <v>425</v>
      </c>
      <c r="C92" s="7">
        <v>45786</v>
      </c>
      <c r="D92" s="9" t="str">
        <f>HYPERLINK("https://eping.wto.org/en/Search?viewData= G/TBT/N/BLZ/19"," G/TBT/N/BLZ/19")</f>
        <v xml:space="preserve"> G/TBT/N/BLZ/19</v>
      </c>
      <c r="E92" s="8" t="s">
        <v>426</v>
      </c>
      <c r="F92" s="8" t="s">
        <v>427</v>
      </c>
      <c r="G92" s="8" t="s">
        <v>428</v>
      </c>
      <c r="H92" s="8" t="s">
        <v>429</v>
      </c>
      <c r="I92" s="8" t="s">
        <v>430</v>
      </c>
      <c r="J92" s="8" t="s">
        <v>431</v>
      </c>
      <c r="K92" s="8" t="s">
        <v>21</v>
      </c>
      <c r="L92" s="6"/>
      <c r="M92" s="7">
        <v>45835</v>
      </c>
      <c r="N92" s="6" t="s">
        <v>25</v>
      </c>
      <c r="O92" s="8" t="s">
        <v>432</v>
      </c>
      <c r="P92" s="6" t="str">
        <f>HYPERLINK("https://docs.wto.org/imrd/directdoc.asp?DDFDocuments/t/G/TBTN25/BLZ19.DOCX", "https://docs.wto.org/imrd/directdoc.asp?DDFDocuments/t/G/TBTN25/BLZ19.DOCX")</f>
        <v>https://docs.wto.org/imrd/directdoc.asp?DDFDocuments/t/G/TBTN25/BLZ19.DOCX</v>
      </c>
      <c r="Q92" s="6" t="str">
        <f>HYPERLINK("https://docs.wto.org/imrd/directdoc.asp?DDFDocuments/u/G/TBTN25/BLZ19.DOCX", "https://docs.wto.org/imrd/directdoc.asp?DDFDocuments/u/G/TBTN25/BLZ19.DOCX")</f>
        <v>https://docs.wto.org/imrd/directdoc.asp?DDFDocuments/u/G/TBTN25/BLZ19.DOCX</v>
      </c>
      <c r="R92" s="6" t="str">
        <f>HYPERLINK("https://docs.wto.org/imrd/directdoc.asp?DDFDocuments/v/G/TBTN25/BLZ19.DOCX", "https://docs.wto.org/imrd/directdoc.asp?DDFDocuments/v/G/TBTN25/BLZ19.DOCX")</f>
        <v>https://docs.wto.org/imrd/directdoc.asp?DDFDocuments/v/G/TBTN25/BLZ19.DOCX</v>
      </c>
    </row>
    <row r="93" spans="1:18" ht="60" x14ac:dyDescent="0.25">
      <c r="A93" s="8" t="s">
        <v>435</v>
      </c>
      <c r="B93" s="6" t="s">
        <v>304</v>
      </c>
      <c r="C93" s="7">
        <v>45786</v>
      </c>
      <c r="D93" s="9" t="str">
        <f>HYPERLINK("https://eping.wto.org/en/Search?viewData= G/TBT/N/UGA/2148"," G/TBT/N/UGA/2148")</f>
        <v xml:space="preserve"> G/TBT/N/UGA/2148</v>
      </c>
      <c r="E93" s="8" t="s">
        <v>433</v>
      </c>
      <c r="F93" s="8" t="s">
        <v>434</v>
      </c>
      <c r="G93" s="8" t="s">
        <v>435</v>
      </c>
      <c r="H93" s="8" t="s">
        <v>436</v>
      </c>
      <c r="I93" s="8" t="s">
        <v>437</v>
      </c>
      <c r="J93" s="8" t="s">
        <v>438</v>
      </c>
      <c r="K93" s="8" t="s">
        <v>21</v>
      </c>
      <c r="L93" s="6"/>
      <c r="M93" s="7">
        <v>45846</v>
      </c>
      <c r="N93" s="6" t="s">
        <v>25</v>
      </c>
      <c r="O93" s="8" t="s">
        <v>439</v>
      </c>
      <c r="P93" s="6" t="str">
        <f>HYPERLINK("https://docs.wto.org/imrd/directdoc.asp?DDFDocuments/t/G/TBTN25/UGA2148.DOCX", "https://docs.wto.org/imrd/directdoc.asp?DDFDocuments/t/G/TBTN25/UGA2148.DOCX")</f>
        <v>https://docs.wto.org/imrd/directdoc.asp?DDFDocuments/t/G/TBTN25/UGA2148.DOCX</v>
      </c>
      <c r="Q93" s="6" t="str">
        <f>HYPERLINK("https://docs.wto.org/imrd/directdoc.asp?DDFDocuments/u/G/TBTN25/UGA2148.DOCX", "https://docs.wto.org/imrd/directdoc.asp?DDFDocuments/u/G/TBTN25/UGA2148.DOCX")</f>
        <v>https://docs.wto.org/imrd/directdoc.asp?DDFDocuments/u/G/TBTN25/UGA2148.DOCX</v>
      </c>
      <c r="R93" s="6" t="str">
        <f>HYPERLINK("https://docs.wto.org/imrd/directdoc.asp?DDFDocuments/v/G/TBTN25/UGA2148.DOCX", "https://docs.wto.org/imrd/directdoc.asp?DDFDocuments/v/G/TBTN25/UGA2148.DOCX")</f>
        <v>https://docs.wto.org/imrd/directdoc.asp?DDFDocuments/v/G/TBTN25/UGA2148.DOCX</v>
      </c>
    </row>
    <row r="94" spans="1:18" ht="180" x14ac:dyDescent="0.25">
      <c r="A94" s="8" t="s">
        <v>442</v>
      </c>
      <c r="B94" s="6" t="s">
        <v>17</v>
      </c>
      <c r="C94" s="7">
        <v>45786</v>
      </c>
      <c r="D94" s="9" t="str">
        <f>HYPERLINK("https://eping.wto.org/en/Search?viewData= G/TBT/N/KOR/1293"," G/TBT/N/KOR/1293")</f>
        <v xml:space="preserve"> G/TBT/N/KOR/1293</v>
      </c>
      <c r="E94" s="8" t="s">
        <v>440</v>
      </c>
      <c r="F94" s="8" t="s">
        <v>441</v>
      </c>
      <c r="G94" s="8" t="s">
        <v>442</v>
      </c>
      <c r="H94" s="8" t="s">
        <v>21</v>
      </c>
      <c r="I94" s="8" t="s">
        <v>202</v>
      </c>
      <c r="J94" s="8" t="s">
        <v>109</v>
      </c>
      <c r="K94" s="8" t="s">
        <v>252</v>
      </c>
      <c r="L94" s="6"/>
      <c r="M94" s="7">
        <v>45846</v>
      </c>
      <c r="N94" s="6" t="s">
        <v>25</v>
      </c>
      <c r="O94" s="8" t="s">
        <v>443</v>
      </c>
      <c r="P94" s="6" t="str">
        <f>HYPERLINK("https://docs.wto.org/imrd/directdoc.asp?DDFDocuments/t/G/TBTN25/KOR1293.DOCX", "https://docs.wto.org/imrd/directdoc.asp?DDFDocuments/t/G/TBTN25/KOR1293.DOCX")</f>
        <v>https://docs.wto.org/imrd/directdoc.asp?DDFDocuments/t/G/TBTN25/KOR1293.DOCX</v>
      </c>
      <c r="Q94" s="6" t="str">
        <f>HYPERLINK("https://docs.wto.org/imrd/directdoc.asp?DDFDocuments/u/G/TBTN25/KOR1293.DOCX", "https://docs.wto.org/imrd/directdoc.asp?DDFDocuments/u/G/TBTN25/KOR1293.DOCX")</f>
        <v>https://docs.wto.org/imrd/directdoc.asp?DDFDocuments/u/G/TBTN25/KOR1293.DOCX</v>
      </c>
      <c r="R94" s="6" t="str">
        <f>HYPERLINK("https://docs.wto.org/imrd/directdoc.asp?DDFDocuments/v/G/TBTN25/KOR1293.DOCX", "https://docs.wto.org/imrd/directdoc.asp?DDFDocuments/v/G/TBTN25/KOR1293.DOCX")</f>
        <v>https://docs.wto.org/imrd/directdoc.asp?DDFDocuments/v/G/TBTN25/KOR1293.DOCX</v>
      </c>
    </row>
    <row r="95" spans="1:18" ht="255" x14ac:dyDescent="0.25">
      <c r="A95" s="8" t="s">
        <v>446</v>
      </c>
      <c r="B95" s="6" t="s">
        <v>27</v>
      </c>
      <c r="C95" s="7">
        <v>45786</v>
      </c>
      <c r="D95" s="9" t="str">
        <f>HYPERLINK("https://eping.wto.org/en/Search?viewData= G/TBT/N/CHE/294"," G/TBT/N/CHE/294")</f>
        <v xml:space="preserve"> G/TBT/N/CHE/294</v>
      </c>
      <c r="E95" s="8" t="s">
        <v>444</v>
      </c>
      <c r="F95" s="8" t="s">
        <v>445</v>
      </c>
      <c r="G95" s="8" t="s">
        <v>446</v>
      </c>
      <c r="H95" s="8" t="s">
        <v>169</v>
      </c>
      <c r="I95" s="8" t="s">
        <v>170</v>
      </c>
      <c r="J95" s="8" t="s">
        <v>109</v>
      </c>
      <c r="K95" s="8" t="s">
        <v>21</v>
      </c>
      <c r="L95" s="6"/>
      <c r="M95" s="7">
        <v>45846</v>
      </c>
      <c r="N95" s="6" t="s">
        <v>25</v>
      </c>
      <c r="O95" s="8" t="s">
        <v>447</v>
      </c>
      <c r="P95" s="6" t="str">
        <f>HYPERLINK("https://docs.wto.org/imrd/directdoc.asp?DDFDocuments/t/G/TBTN25/CHE294.DOCX", "https://docs.wto.org/imrd/directdoc.asp?DDFDocuments/t/G/TBTN25/CHE294.DOCX")</f>
        <v>https://docs.wto.org/imrd/directdoc.asp?DDFDocuments/t/G/TBTN25/CHE294.DOCX</v>
      </c>
      <c r="Q95" s="6" t="str">
        <f>HYPERLINK("https://docs.wto.org/imrd/directdoc.asp?DDFDocuments/u/G/TBTN25/CHE294.DOCX", "https://docs.wto.org/imrd/directdoc.asp?DDFDocuments/u/G/TBTN25/CHE294.DOCX")</f>
        <v>https://docs.wto.org/imrd/directdoc.asp?DDFDocuments/u/G/TBTN25/CHE294.DOCX</v>
      </c>
      <c r="R95" s="6" t="str">
        <f>HYPERLINK("https://docs.wto.org/imrd/directdoc.asp?DDFDocuments/v/G/TBTN25/CHE294.DOCX", "https://docs.wto.org/imrd/directdoc.asp?DDFDocuments/v/G/TBTN25/CHE294.DOCX")</f>
        <v>https://docs.wto.org/imrd/directdoc.asp?DDFDocuments/v/G/TBTN25/CHE294.DOCX</v>
      </c>
    </row>
    <row r="96" spans="1:18" ht="30" x14ac:dyDescent="0.25">
      <c r="A96" s="8" t="s">
        <v>450</v>
      </c>
      <c r="B96" s="6" t="s">
        <v>425</v>
      </c>
      <c r="C96" s="7">
        <v>45786</v>
      </c>
      <c r="D96" s="9" t="str">
        <f>HYPERLINK("https://eping.wto.org/en/Search?viewData= G/TBT/N/BLZ/20"," G/TBT/N/BLZ/20")</f>
        <v xml:space="preserve"> G/TBT/N/BLZ/20</v>
      </c>
      <c r="E96" s="8" t="s">
        <v>448</v>
      </c>
      <c r="F96" s="8" t="s">
        <v>449</v>
      </c>
      <c r="G96" s="8" t="s">
        <v>450</v>
      </c>
      <c r="H96" s="8" t="s">
        <v>451</v>
      </c>
      <c r="I96" s="8" t="s">
        <v>430</v>
      </c>
      <c r="J96" s="8" t="s">
        <v>431</v>
      </c>
      <c r="K96" s="8" t="s">
        <v>21</v>
      </c>
      <c r="L96" s="6"/>
      <c r="M96" s="7">
        <v>45835</v>
      </c>
      <c r="N96" s="6" t="s">
        <v>25</v>
      </c>
      <c r="O96" s="8" t="s">
        <v>432</v>
      </c>
      <c r="P96" s="6" t="str">
        <f>HYPERLINK("https://docs.wto.org/imrd/directdoc.asp?DDFDocuments/t/G/TBTN25/BLZ20.DOCX", "https://docs.wto.org/imrd/directdoc.asp?DDFDocuments/t/G/TBTN25/BLZ20.DOCX")</f>
        <v>https://docs.wto.org/imrd/directdoc.asp?DDFDocuments/t/G/TBTN25/BLZ20.DOCX</v>
      </c>
      <c r="Q96" s="6" t="str">
        <f>HYPERLINK("https://docs.wto.org/imrd/directdoc.asp?DDFDocuments/u/G/TBTN25/BLZ20.DOCX", "https://docs.wto.org/imrd/directdoc.asp?DDFDocuments/u/G/TBTN25/BLZ20.DOCX")</f>
        <v>https://docs.wto.org/imrd/directdoc.asp?DDFDocuments/u/G/TBTN25/BLZ20.DOCX</v>
      </c>
      <c r="R96" s="6" t="str">
        <f>HYPERLINK("https://docs.wto.org/imrd/directdoc.asp?DDFDocuments/v/G/TBTN25/BLZ20.DOCX", "https://docs.wto.org/imrd/directdoc.asp?DDFDocuments/v/G/TBTN25/BLZ20.DOCX")</f>
        <v>https://docs.wto.org/imrd/directdoc.asp?DDFDocuments/v/G/TBTN25/BLZ20.DOCX</v>
      </c>
    </row>
    <row r="97" spans="1:18" ht="240" x14ac:dyDescent="0.25">
      <c r="A97" s="8" t="s">
        <v>442</v>
      </c>
      <c r="B97" s="6" t="s">
        <v>150</v>
      </c>
      <c r="C97" s="7">
        <v>45785</v>
      </c>
      <c r="D97" s="9" t="str">
        <f>HYPERLINK("https://eping.wto.org/en/Search?viewData= G/TBT/N/THA/779"," G/TBT/N/THA/779")</f>
        <v xml:space="preserve"> G/TBT/N/THA/779</v>
      </c>
      <c r="E97" s="8" t="s">
        <v>452</v>
      </c>
      <c r="F97" s="8" t="s">
        <v>453</v>
      </c>
      <c r="G97" s="8" t="s">
        <v>442</v>
      </c>
      <c r="H97" s="8" t="s">
        <v>21</v>
      </c>
      <c r="I97" s="8" t="s">
        <v>202</v>
      </c>
      <c r="J97" s="8" t="s">
        <v>109</v>
      </c>
      <c r="K97" s="8" t="s">
        <v>24</v>
      </c>
      <c r="L97" s="6"/>
      <c r="M97" s="7">
        <v>45845</v>
      </c>
      <c r="N97" s="6" t="s">
        <v>25</v>
      </c>
      <c r="O97" s="8" t="s">
        <v>454</v>
      </c>
      <c r="P97" s="6" t="str">
        <f>HYPERLINK("https://docs.wto.org/imrd/directdoc.asp?DDFDocuments/t/G/TBTN25/THA779.DOCX", "https://docs.wto.org/imrd/directdoc.asp?DDFDocuments/t/G/TBTN25/THA779.DOCX")</f>
        <v>https://docs.wto.org/imrd/directdoc.asp?DDFDocuments/t/G/TBTN25/THA779.DOCX</v>
      </c>
      <c r="Q97" s="6" t="str">
        <f>HYPERLINK("https://docs.wto.org/imrd/directdoc.asp?DDFDocuments/u/G/TBTN25/THA779.DOCX", "https://docs.wto.org/imrd/directdoc.asp?DDFDocuments/u/G/TBTN25/THA779.DOCX")</f>
        <v>https://docs.wto.org/imrd/directdoc.asp?DDFDocuments/u/G/TBTN25/THA779.DOCX</v>
      </c>
      <c r="R97" s="6" t="str">
        <f>HYPERLINK("https://docs.wto.org/imrd/directdoc.asp?DDFDocuments/v/G/TBTN25/THA779.DOCX", "https://docs.wto.org/imrd/directdoc.asp?DDFDocuments/v/G/TBTN25/THA779.DOCX")</f>
        <v>https://docs.wto.org/imrd/directdoc.asp?DDFDocuments/v/G/TBTN25/THA779.DOCX</v>
      </c>
    </row>
    <row r="98" spans="1:18" ht="60" x14ac:dyDescent="0.25">
      <c r="A98" s="8" t="s">
        <v>457</v>
      </c>
      <c r="B98" s="6" t="s">
        <v>136</v>
      </c>
      <c r="C98" s="7">
        <v>45785</v>
      </c>
      <c r="D98" s="9" t="str">
        <f>HYPERLINK("https://eping.wto.org/en/Search?viewData= G/TBT/N/USA/2195"," G/TBT/N/USA/2195")</f>
        <v xml:space="preserve"> G/TBT/N/USA/2195</v>
      </c>
      <c r="E98" s="8" t="s">
        <v>455</v>
      </c>
      <c r="F98" s="8" t="s">
        <v>456</v>
      </c>
      <c r="G98" s="8" t="s">
        <v>457</v>
      </c>
      <c r="H98" s="8" t="s">
        <v>21</v>
      </c>
      <c r="I98" s="8" t="s">
        <v>458</v>
      </c>
      <c r="J98" s="8" t="s">
        <v>109</v>
      </c>
      <c r="K98" s="8" t="s">
        <v>21</v>
      </c>
      <c r="L98" s="6"/>
      <c r="M98" s="7">
        <v>45845</v>
      </c>
      <c r="N98" s="6" t="s">
        <v>25</v>
      </c>
      <c r="O98" s="8" t="s">
        <v>459</v>
      </c>
      <c r="P98" s="6" t="str">
        <f>HYPERLINK("https://docs.wto.org/imrd/directdoc.asp?DDFDocuments/t/G/TBTN25/USA2195.DOCX", "https://docs.wto.org/imrd/directdoc.asp?DDFDocuments/t/G/TBTN25/USA2195.DOCX")</f>
        <v>https://docs.wto.org/imrd/directdoc.asp?DDFDocuments/t/G/TBTN25/USA2195.DOCX</v>
      </c>
      <c r="Q98" s="6" t="str">
        <f>HYPERLINK("https://docs.wto.org/imrd/directdoc.asp?DDFDocuments/u/G/TBTN25/USA2195.DOCX", "https://docs.wto.org/imrd/directdoc.asp?DDFDocuments/u/G/TBTN25/USA2195.DOCX")</f>
        <v>https://docs.wto.org/imrd/directdoc.asp?DDFDocuments/u/G/TBTN25/USA2195.DOCX</v>
      </c>
      <c r="R98" s="6" t="str">
        <f>HYPERLINK("https://docs.wto.org/imrd/directdoc.asp?DDFDocuments/v/G/TBTN25/USA2195.DOCX", "https://docs.wto.org/imrd/directdoc.asp?DDFDocuments/v/G/TBTN25/USA2195.DOCX")</f>
        <v>https://docs.wto.org/imrd/directdoc.asp?DDFDocuments/v/G/TBTN25/USA2195.DOCX</v>
      </c>
    </row>
    <row r="99" spans="1:18" ht="255" x14ac:dyDescent="0.25">
      <c r="A99" s="8" t="s">
        <v>463</v>
      </c>
      <c r="B99" s="6" t="s">
        <v>460</v>
      </c>
      <c r="C99" s="7">
        <v>45785</v>
      </c>
      <c r="D99" s="9" t="str">
        <f>HYPERLINK("https://eping.wto.org/en/Search?viewData= G/TBT/N/AUS/181"," G/TBT/N/AUS/181")</f>
        <v xml:space="preserve"> G/TBT/N/AUS/181</v>
      </c>
      <c r="E99" s="8" t="s">
        <v>461</v>
      </c>
      <c r="F99" s="8" t="s">
        <v>462</v>
      </c>
      <c r="G99" s="8" t="s">
        <v>463</v>
      </c>
      <c r="H99" s="8" t="s">
        <v>21</v>
      </c>
      <c r="I99" s="8" t="s">
        <v>31</v>
      </c>
      <c r="J99" s="8" t="s">
        <v>103</v>
      </c>
      <c r="K99" s="8" t="s">
        <v>21</v>
      </c>
      <c r="L99" s="6"/>
      <c r="M99" s="7">
        <v>45805</v>
      </c>
      <c r="N99" s="6" t="s">
        <v>25</v>
      </c>
      <c r="O99" s="8" t="s">
        <v>464</v>
      </c>
      <c r="P99" s="6" t="str">
        <f>HYPERLINK("https://docs.wto.org/imrd/directdoc.asp?DDFDocuments/t/G/TBTN25/AUS181.DOCX", "https://docs.wto.org/imrd/directdoc.asp?DDFDocuments/t/G/TBTN25/AUS181.DOCX")</f>
        <v>https://docs.wto.org/imrd/directdoc.asp?DDFDocuments/t/G/TBTN25/AUS181.DOCX</v>
      </c>
      <c r="Q99" s="6" t="str">
        <f>HYPERLINK("https://docs.wto.org/imrd/directdoc.asp?DDFDocuments/u/G/TBTN25/AUS181.DOCX", "https://docs.wto.org/imrd/directdoc.asp?DDFDocuments/u/G/TBTN25/AUS181.DOCX")</f>
        <v>https://docs.wto.org/imrd/directdoc.asp?DDFDocuments/u/G/TBTN25/AUS181.DOCX</v>
      </c>
      <c r="R99" s="6" t="str">
        <f>HYPERLINK("https://docs.wto.org/imrd/directdoc.asp?DDFDocuments/v/G/TBTN25/AUS181.DOCX", "https://docs.wto.org/imrd/directdoc.asp?DDFDocuments/v/G/TBTN25/AUS181.DOCX")</f>
        <v>https://docs.wto.org/imrd/directdoc.asp?DDFDocuments/v/G/TBTN25/AUS181.DOCX</v>
      </c>
    </row>
    <row r="100" spans="1:18" ht="30" x14ac:dyDescent="0.25">
      <c r="A100" s="8" t="s">
        <v>468</v>
      </c>
      <c r="B100" s="6" t="s">
        <v>465</v>
      </c>
      <c r="C100" s="7">
        <v>45785</v>
      </c>
      <c r="D100" s="9" t="str">
        <f>HYPERLINK("https://eping.wto.org/en/Search?viewData= G/TBT/N/GBR/102"," G/TBT/N/GBR/102")</f>
        <v xml:space="preserve"> G/TBT/N/GBR/102</v>
      </c>
      <c r="E100" s="8" t="s">
        <v>466</v>
      </c>
      <c r="F100" s="8" t="s">
        <v>467</v>
      </c>
      <c r="G100" s="8" t="s">
        <v>468</v>
      </c>
      <c r="H100" s="8" t="s">
        <v>469</v>
      </c>
      <c r="I100" s="8" t="s">
        <v>134</v>
      </c>
      <c r="J100" s="8" t="s">
        <v>109</v>
      </c>
      <c r="K100" s="8" t="s">
        <v>21</v>
      </c>
      <c r="L100" s="6"/>
      <c r="M100" s="7">
        <v>45845</v>
      </c>
      <c r="N100" s="6" t="s">
        <v>25</v>
      </c>
      <c r="O100" s="8" t="s">
        <v>470</v>
      </c>
      <c r="P100" s="6" t="str">
        <f>HYPERLINK("https://docs.wto.org/imrd/directdoc.asp?DDFDocuments/t/G/TBTN25/GBR102.DOCX", "https://docs.wto.org/imrd/directdoc.asp?DDFDocuments/t/G/TBTN25/GBR102.DOCX")</f>
        <v>https://docs.wto.org/imrd/directdoc.asp?DDFDocuments/t/G/TBTN25/GBR102.DOCX</v>
      </c>
      <c r="Q100" s="6" t="str">
        <f>HYPERLINK("https://docs.wto.org/imrd/directdoc.asp?DDFDocuments/u/G/TBTN25/GBR102.DOCX", "https://docs.wto.org/imrd/directdoc.asp?DDFDocuments/u/G/TBTN25/GBR102.DOCX")</f>
        <v>https://docs.wto.org/imrd/directdoc.asp?DDFDocuments/u/G/TBTN25/GBR102.DOCX</v>
      </c>
      <c r="R100" s="6" t="str">
        <f>HYPERLINK("https://docs.wto.org/imrd/directdoc.asp?DDFDocuments/v/G/TBTN25/GBR102.DOCX", "https://docs.wto.org/imrd/directdoc.asp?DDFDocuments/v/G/TBTN25/GBR102.DOCX")</f>
        <v>https://docs.wto.org/imrd/directdoc.asp?DDFDocuments/v/G/TBTN25/GBR102.DOCX</v>
      </c>
    </row>
    <row r="101" spans="1:18" ht="75" x14ac:dyDescent="0.25">
      <c r="A101" s="8" t="s">
        <v>474</v>
      </c>
      <c r="B101" s="6" t="s">
        <v>471</v>
      </c>
      <c r="C101" s="7">
        <v>45784</v>
      </c>
      <c r="D101" s="9" t="str">
        <f>HYPERLINK("https://eping.wto.org/en/Search?viewData= G/TBT/N/CPV/7"," G/TBT/N/CPV/7")</f>
        <v xml:space="preserve"> G/TBT/N/CPV/7</v>
      </c>
      <c r="E101" s="8" t="s">
        <v>472</v>
      </c>
      <c r="F101" s="8" t="s">
        <v>473</v>
      </c>
      <c r="G101" s="8" t="s">
        <v>474</v>
      </c>
      <c r="H101" s="8" t="s">
        <v>475</v>
      </c>
      <c r="I101" s="8" t="s">
        <v>476</v>
      </c>
      <c r="J101" s="8" t="s">
        <v>477</v>
      </c>
      <c r="K101" s="8" t="s">
        <v>21</v>
      </c>
      <c r="L101" s="6"/>
      <c r="M101" s="7" t="s">
        <v>21</v>
      </c>
      <c r="N101" s="6" t="s">
        <v>25</v>
      </c>
      <c r="O101" s="6"/>
      <c r="P101" s="6" t="str">
        <f>HYPERLINK("https://docs.wto.org/imrd/directdoc.asp?DDFDocuments/t/G/TBTN25/CPV7.DOCX", "https://docs.wto.org/imrd/directdoc.asp?DDFDocuments/t/G/TBTN25/CPV7.DOCX")</f>
        <v>https://docs.wto.org/imrd/directdoc.asp?DDFDocuments/t/G/TBTN25/CPV7.DOCX</v>
      </c>
      <c r="Q101" s="6" t="str">
        <f>HYPERLINK("https://docs.wto.org/imrd/directdoc.asp?DDFDocuments/u/G/TBTN25/CPV7.DOCX", "https://docs.wto.org/imrd/directdoc.asp?DDFDocuments/u/G/TBTN25/CPV7.DOCX")</f>
        <v>https://docs.wto.org/imrd/directdoc.asp?DDFDocuments/u/G/TBTN25/CPV7.DOCX</v>
      </c>
      <c r="R101" s="6" t="str">
        <f>HYPERLINK("https://docs.wto.org/imrd/directdoc.asp?DDFDocuments/v/G/TBTN25/CPV7.DOCX", "https://docs.wto.org/imrd/directdoc.asp?DDFDocuments/v/G/TBTN25/CPV7.DOCX")</f>
        <v>https://docs.wto.org/imrd/directdoc.asp?DDFDocuments/v/G/TBTN25/CPV7.DOCX</v>
      </c>
    </row>
    <row r="102" spans="1:18" ht="120" x14ac:dyDescent="0.25">
      <c r="A102" s="8" t="s">
        <v>480</v>
      </c>
      <c r="B102" s="6" t="s">
        <v>471</v>
      </c>
      <c r="C102" s="7">
        <v>45784</v>
      </c>
      <c r="D102" s="9" t="str">
        <f>HYPERLINK("https://eping.wto.org/en/Search?viewData= G/TBT/N/CPV/9"," G/TBT/N/CPV/9")</f>
        <v xml:space="preserve"> G/TBT/N/CPV/9</v>
      </c>
      <c r="E102" s="8" t="s">
        <v>478</v>
      </c>
      <c r="F102" s="8" t="s">
        <v>479</v>
      </c>
      <c r="G102" s="8" t="s">
        <v>480</v>
      </c>
      <c r="H102" s="8" t="s">
        <v>481</v>
      </c>
      <c r="I102" s="8" t="s">
        <v>476</v>
      </c>
      <c r="J102" s="8" t="s">
        <v>482</v>
      </c>
      <c r="K102" s="8" t="s">
        <v>21</v>
      </c>
      <c r="L102" s="6"/>
      <c r="M102" s="7" t="s">
        <v>21</v>
      </c>
      <c r="N102" s="6" t="s">
        <v>25</v>
      </c>
      <c r="O102" s="8" t="s">
        <v>483</v>
      </c>
      <c r="P102" s="6" t="str">
        <f>HYPERLINK("https://docs.wto.org/imrd/directdoc.asp?DDFDocuments/t/G/TBTN25/CPV9.DOCX", "https://docs.wto.org/imrd/directdoc.asp?DDFDocuments/t/G/TBTN25/CPV9.DOCX")</f>
        <v>https://docs.wto.org/imrd/directdoc.asp?DDFDocuments/t/G/TBTN25/CPV9.DOCX</v>
      </c>
      <c r="Q102" s="6" t="str">
        <f>HYPERLINK("https://docs.wto.org/imrd/directdoc.asp?DDFDocuments/u/G/TBTN25/CPV9.DOCX", "https://docs.wto.org/imrd/directdoc.asp?DDFDocuments/u/G/TBTN25/CPV9.DOCX")</f>
        <v>https://docs.wto.org/imrd/directdoc.asp?DDFDocuments/u/G/TBTN25/CPV9.DOCX</v>
      </c>
      <c r="R102" s="6" t="str">
        <f>HYPERLINK("https://docs.wto.org/imrd/directdoc.asp?DDFDocuments/v/G/TBTN25/CPV9.DOCX", "https://docs.wto.org/imrd/directdoc.asp?DDFDocuments/v/G/TBTN25/CPV9.DOCX")</f>
        <v>https://docs.wto.org/imrd/directdoc.asp?DDFDocuments/v/G/TBTN25/CPV9.DOCX</v>
      </c>
    </row>
    <row r="103" spans="1:18" ht="90" x14ac:dyDescent="0.25">
      <c r="A103" s="8" t="s">
        <v>486</v>
      </c>
      <c r="B103" s="6" t="s">
        <v>471</v>
      </c>
      <c r="C103" s="7">
        <v>45784</v>
      </c>
      <c r="D103" s="9" t="str">
        <f>HYPERLINK("https://eping.wto.org/en/Search?viewData= G/TBT/N/CPV/4"," G/TBT/N/CPV/4")</f>
        <v xml:space="preserve"> G/TBT/N/CPV/4</v>
      </c>
      <c r="E103" s="8" t="s">
        <v>484</v>
      </c>
      <c r="F103" s="8" t="s">
        <v>485</v>
      </c>
      <c r="G103" s="8" t="s">
        <v>486</v>
      </c>
      <c r="H103" s="8" t="s">
        <v>487</v>
      </c>
      <c r="I103" s="8" t="s">
        <v>273</v>
      </c>
      <c r="J103" s="8" t="s">
        <v>488</v>
      </c>
      <c r="K103" s="8" t="s">
        <v>24</v>
      </c>
      <c r="L103" s="6"/>
      <c r="M103" s="7" t="s">
        <v>21</v>
      </c>
      <c r="N103" s="6" t="s">
        <v>25</v>
      </c>
      <c r="O103" s="8" t="s">
        <v>489</v>
      </c>
      <c r="P103" s="6" t="str">
        <f>HYPERLINK("https://docs.wto.org/imrd/directdoc.asp?DDFDocuments/t/G/TBTN25/CPV4.DOCX", "https://docs.wto.org/imrd/directdoc.asp?DDFDocuments/t/G/TBTN25/CPV4.DOCX")</f>
        <v>https://docs.wto.org/imrd/directdoc.asp?DDFDocuments/t/G/TBTN25/CPV4.DOCX</v>
      </c>
      <c r="Q103" s="6" t="str">
        <f>HYPERLINK("https://docs.wto.org/imrd/directdoc.asp?DDFDocuments/u/G/TBTN25/CPV4.DOCX", "https://docs.wto.org/imrd/directdoc.asp?DDFDocuments/u/G/TBTN25/CPV4.DOCX")</f>
        <v>https://docs.wto.org/imrd/directdoc.asp?DDFDocuments/u/G/TBTN25/CPV4.DOCX</v>
      </c>
      <c r="R103" s="6" t="str">
        <f>HYPERLINK("https://docs.wto.org/imrd/directdoc.asp?DDFDocuments/v/G/TBTN25/CPV4.DOCX", "https://docs.wto.org/imrd/directdoc.asp?DDFDocuments/v/G/TBTN25/CPV4.DOCX")</f>
        <v>https://docs.wto.org/imrd/directdoc.asp?DDFDocuments/v/G/TBTN25/CPV4.DOCX</v>
      </c>
    </row>
    <row r="104" spans="1:18" ht="75" x14ac:dyDescent="0.25">
      <c r="A104" s="8" t="s">
        <v>492</v>
      </c>
      <c r="B104" s="6" t="s">
        <v>471</v>
      </c>
      <c r="C104" s="7">
        <v>45784</v>
      </c>
      <c r="D104" s="9" t="str">
        <f>HYPERLINK("https://eping.wto.org/en/Search?viewData= G/TBT/N/CPV/5"," G/TBT/N/CPV/5")</f>
        <v xml:space="preserve"> G/TBT/N/CPV/5</v>
      </c>
      <c r="E104" s="8" t="s">
        <v>490</v>
      </c>
      <c r="F104" s="8" t="s">
        <v>491</v>
      </c>
      <c r="G104" s="8" t="s">
        <v>492</v>
      </c>
      <c r="H104" s="8" t="s">
        <v>140</v>
      </c>
      <c r="I104" s="8" t="s">
        <v>141</v>
      </c>
      <c r="J104" s="8" t="s">
        <v>103</v>
      </c>
      <c r="K104" s="8" t="s">
        <v>24</v>
      </c>
      <c r="L104" s="6"/>
      <c r="M104" s="7">
        <v>44186</v>
      </c>
      <c r="N104" s="6" t="s">
        <v>25</v>
      </c>
      <c r="O104" s="8" t="s">
        <v>493</v>
      </c>
      <c r="P104" s="6" t="str">
        <f>HYPERLINK("https://docs.wto.org/imrd/directdoc.asp?DDFDocuments/t/G/TBTN25/CPV5.DOCX", "https://docs.wto.org/imrd/directdoc.asp?DDFDocuments/t/G/TBTN25/CPV5.DOCX")</f>
        <v>https://docs.wto.org/imrd/directdoc.asp?DDFDocuments/t/G/TBTN25/CPV5.DOCX</v>
      </c>
      <c r="Q104" s="6" t="str">
        <f>HYPERLINK("https://docs.wto.org/imrd/directdoc.asp?DDFDocuments/u/G/TBTN25/CPV5.DOCX", "https://docs.wto.org/imrd/directdoc.asp?DDFDocuments/u/G/TBTN25/CPV5.DOCX")</f>
        <v>https://docs.wto.org/imrd/directdoc.asp?DDFDocuments/u/G/TBTN25/CPV5.DOCX</v>
      </c>
      <c r="R104" s="6" t="str">
        <f>HYPERLINK("https://docs.wto.org/imrd/directdoc.asp?DDFDocuments/v/G/TBTN25/CPV5.DOCX", "https://docs.wto.org/imrd/directdoc.asp?DDFDocuments/v/G/TBTN25/CPV5.DOCX")</f>
        <v>https://docs.wto.org/imrd/directdoc.asp?DDFDocuments/v/G/TBTN25/CPV5.DOCX</v>
      </c>
    </row>
    <row r="105" spans="1:18" ht="90" x14ac:dyDescent="0.25">
      <c r="A105" s="8" t="s">
        <v>496</v>
      </c>
      <c r="B105" s="6" t="s">
        <v>471</v>
      </c>
      <c r="C105" s="7">
        <v>45784</v>
      </c>
      <c r="D105" s="9" t="str">
        <f>HYPERLINK("https://eping.wto.org/en/Search?viewData= G/TBT/N/CPV/6"," G/TBT/N/CPV/6")</f>
        <v xml:space="preserve"> G/TBT/N/CPV/6</v>
      </c>
      <c r="E105" s="8" t="s">
        <v>494</v>
      </c>
      <c r="F105" s="8" t="s">
        <v>495</v>
      </c>
      <c r="G105" s="8" t="s">
        <v>496</v>
      </c>
      <c r="H105" s="8" t="s">
        <v>497</v>
      </c>
      <c r="I105" s="8" t="s">
        <v>498</v>
      </c>
      <c r="J105" s="8" t="s">
        <v>482</v>
      </c>
      <c r="K105" s="8" t="s">
        <v>21</v>
      </c>
      <c r="L105" s="6"/>
      <c r="M105" s="7" t="s">
        <v>21</v>
      </c>
      <c r="N105" s="6" t="s">
        <v>25</v>
      </c>
      <c r="O105" s="8" t="s">
        <v>499</v>
      </c>
      <c r="P105" s="6" t="str">
        <f>HYPERLINK("https://docs.wto.org/imrd/directdoc.asp?DDFDocuments/t/G/TBTN25/CPV6.DOCX", "https://docs.wto.org/imrd/directdoc.asp?DDFDocuments/t/G/TBTN25/CPV6.DOCX")</f>
        <v>https://docs.wto.org/imrd/directdoc.asp?DDFDocuments/t/G/TBTN25/CPV6.DOCX</v>
      </c>
      <c r="Q105" s="6" t="str">
        <f>HYPERLINK("https://docs.wto.org/imrd/directdoc.asp?DDFDocuments/u/G/TBTN25/CPV6.DOCX", "https://docs.wto.org/imrd/directdoc.asp?DDFDocuments/u/G/TBTN25/CPV6.DOCX")</f>
        <v>https://docs.wto.org/imrd/directdoc.asp?DDFDocuments/u/G/TBTN25/CPV6.DOCX</v>
      </c>
      <c r="R105" s="6" t="str">
        <f>HYPERLINK("https://docs.wto.org/imrd/directdoc.asp?DDFDocuments/v/G/TBTN25/CPV6.DOCX", "https://docs.wto.org/imrd/directdoc.asp?DDFDocuments/v/G/TBTN25/CPV6.DOCX")</f>
        <v>https://docs.wto.org/imrd/directdoc.asp?DDFDocuments/v/G/TBTN25/CPV6.DOCX</v>
      </c>
    </row>
    <row r="106" spans="1:18" ht="75" x14ac:dyDescent="0.25">
      <c r="A106" s="8" t="s">
        <v>474</v>
      </c>
      <c r="B106" s="6" t="s">
        <v>471</v>
      </c>
      <c r="C106" s="7">
        <v>45784</v>
      </c>
      <c r="D106" s="9" t="str">
        <f>HYPERLINK("https://eping.wto.org/en/Search?viewData= G/TBT/N/CPV/8"," G/TBT/N/CPV/8")</f>
        <v xml:space="preserve"> G/TBT/N/CPV/8</v>
      </c>
      <c r="E106" s="8" t="s">
        <v>500</v>
      </c>
      <c r="F106" s="8" t="s">
        <v>473</v>
      </c>
      <c r="G106" s="8" t="s">
        <v>474</v>
      </c>
      <c r="H106" s="8" t="s">
        <v>475</v>
      </c>
      <c r="I106" s="8" t="s">
        <v>476</v>
      </c>
      <c r="J106" s="8" t="s">
        <v>501</v>
      </c>
      <c r="K106" s="8" t="s">
        <v>21</v>
      </c>
      <c r="L106" s="6"/>
      <c r="M106" s="7" t="s">
        <v>21</v>
      </c>
      <c r="N106" s="6" t="s">
        <v>25</v>
      </c>
      <c r="O106" s="8" t="s">
        <v>502</v>
      </c>
      <c r="P106" s="6" t="str">
        <f>HYPERLINK("https://docs.wto.org/imrd/directdoc.asp?DDFDocuments/t/G/TBTN25/CPV8.DOCX", "https://docs.wto.org/imrd/directdoc.asp?DDFDocuments/t/G/TBTN25/CPV8.DOCX")</f>
        <v>https://docs.wto.org/imrd/directdoc.asp?DDFDocuments/t/G/TBTN25/CPV8.DOCX</v>
      </c>
      <c r="Q106" s="6" t="str">
        <f>HYPERLINK("https://docs.wto.org/imrd/directdoc.asp?DDFDocuments/u/G/TBTN25/CPV8.DOCX", "https://docs.wto.org/imrd/directdoc.asp?DDFDocuments/u/G/TBTN25/CPV8.DOCX")</f>
        <v>https://docs.wto.org/imrd/directdoc.asp?DDFDocuments/u/G/TBTN25/CPV8.DOCX</v>
      </c>
      <c r="R106" s="6" t="str">
        <f>HYPERLINK("https://docs.wto.org/imrd/directdoc.asp?DDFDocuments/v/G/TBTN25/CPV8.DOCX", "https://docs.wto.org/imrd/directdoc.asp?DDFDocuments/v/G/TBTN25/CPV8.DOCX")</f>
        <v>https://docs.wto.org/imrd/directdoc.asp?DDFDocuments/v/G/TBTN25/CPV8.DOCX</v>
      </c>
    </row>
    <row r="107" spans="1:18" ht="165" x14ac:dyDescent="0.25">
      <c r="A107" s="8" t="s">
        <v>505</v>
      </c>
      <c r="B107" s="6" t="s">
        <v>197</v>
      </c>
      <c r="C107" s="7">
        <v>45783</v>
      </c>
      <c r="D107" s="9" t="str">
        <f>HYPERLINK("https://eping.wto.org/en/Search?viewData= G/TBT/N/PHL/344"," G/TBT/N/PHL/344")</f>
        <v xml:space="preserve"> G/TBT/N/PHL/344</v>
      </c>
      <c r="E107" s="8" t="s">
        <v>503</v>
      </c>
      <c r="F107" s="8" t="s">
        <v>504</v>
      </c>
      <c r="G107" s="8" t="s">
        <v>505</v>
      </c>
      <c r="H107" s="8" t="s">
        <v>21</v>
      </c>
      <c r="I107" s="8" t="s">
        <v>170</v>
      </c>
      <c r="J107" s="8" t="s">
        <v>109</v>
      </c>
      <c r="K107" s="8" t="s">
        <v>252</v>
      </c>
      <c r="L107" s="6"/>
      <c r="M107" s="7">
        <v>45786</v>
      </c>
      <c r="N107" s="6" t="s">
        <v>25</v>
      </c>
      <c r="O107" s="8" t="s">
        <v>506</v>
      </c>
      <c r="P107" s="6" t="str">
        <f>HYPERLINK("https://docs.wto.org/imrd/directdoc.asp?DDFDocuments/t/G/TBTN25/PHL344.DOCX", "https://docs.wto.org/imrd/directdoc.asp?DDFDocuments/t/G/TBTN25/PHL344.DOCX")</f>
        <v>https://docs.wto.org/imrd/directdoc.asp?DDFDocuments/t/G/TBTN25/PHL344.DOCX</v>
      </c>
      <c r="Q107" s="6" t="str">
        <f>HYPERLINK("https://docs.wto.org/imrd/directdoc.asp?DDFDocuments/u/G/TBTN25/PHL344.DOCX", "https://docs.wto.org/imrd/directdoc.asp?DDFDocuments/u/G/TBTN25/PHL344.DOCX")</f>
        <v>https://docs.wto.org/imrd/directdoc.asp?DDFDocuments/u/G/TBTN25/PHL344.DOCX</v>
      </c>
      <c r="R107" s="6" t="str">
        <f>HYPERLINK("https://docs.wto.org/imrd/directdoc.asp?DDFDocuments/v/G/TBTN25/PHL344.DOCX", "https://docs.wto.org/imrd/directdoc.asp?DDFDocuments/v/G/TBTN25/PHL344.DOCX")</f>
        <v>https://docs.wto.org/imrd/directdoc.asp?DDFDocuments/v/G/TBTN25/PHL344.DOCX</v>
      </c>
    </row>
    <row r="108" spans="1:18" ht="105" x14ac:dyDescent="0.25">
      <c r="A108" s="8" t="s">
        <v>510</v>
      </c>
      <c r="B108" s="6" t="s">
        <v>507</v>
      </c>
      <c r="C108" s="7">
        <v>45783</v>
      </c>
      <c r="D108" s="9" t="str">
        <f>HYPERLINK("https://eping.wto.org/en/Search?viewData= G/TBT/N/VNM/347"," G/TBT/N/VNM/347")</f>
        <v xml:space="preserve"> G/TBT/N/VNM/347</v>
      </c>
      <c r="E108" s="8" t="s">
        <v>508</v>
      </c>
      <c r="F108" s="8" t="s">
        <v>509</v>
      </c>
      <c r="G108" s="8" t="s">
        <v>510</v>
      </c>
      <c r="H108" s="8" t="s">
        <v>21</v>
      </c>
      <c r="I108" s="8" t="s">
        <v>511</v>
      </c>
      <c r="J108" s="8" t="s">
        <v>109</v>
      </c>
      <c r="K108" s="8" t="s">
        <v>21</v>
      </c>
      <c r="L108" s="6"/>
      <c r="M108" s="7">
        <v>45843</v>
      </c>
      <c r="N108" s="6" t="s">
        <v>25</v>
      </c>
      <c r="O108" s="6"/>
      <c r="P108" s="6" t="str">
        <f>HYPERLINK("https://docs.wto.org/imrd/directdoc.asp?DDFDocuments/t/G/TBTN25/VNM347.DOCX", "https://docs.wto.org/imrd/directdoc.asp?DDFDocuments/t/G/TBTN25/VNM347.DOCX")</f>
        <v>https://docs.wto.org/imrd/directdoc.asp?DDFDocuments/t/G/TBTN25/VNM347.DOCX</v>
      </c>
      <c r="Q108" s="6" t="str">
        <f>HYPERLINK("https://docs.wto.org/imrd/directdoc.asp?DDFDocuments/u/G/TBTN25/VNM347.DOCX", "https://docs.wto.org/imrd/directdoc.asp?DDFDocuments/u/G/TBTN25/VNM347.DOCX")</f>
        <v>https://docs.wto.org/imrd/directdoc.asp?DDFDocuments/u/G/TBTN25/VNM347.DOCX</v>
      </c>
      <c r="R108" s="6" t="str">
        <f>HYPERLINK("https://docs.wto.org/imrd/directdoc.asp?DDFDocuments/v/G/TBTN25/VNM347.DOCX", "https://docs.wto.org/imrd/directdoc.asp?DDFDocuments/v/G/TBTN25/VNM347.DOCX")</f>
        <v>https://docs.wto.org/imrd/directdoc.asp?DDFDocuments/v/G/TBTN25/VNM347.DOCX</v>
      </c>
    </row>
    <row r="109" spans="1:18" ht="30" x14ac:dyDescent="0.25">
      <c r="A109" s="8" t="s">
        <v>514</v>
      </c>
      <c r="B109" s="6" t="s">
        <v>53</v>
      </c>
      <c r="C109" s="7">
        <v>45783</v>
      </c>
      <c r="D109" s="9" t="str">
        <f>HYPERLINK("https://eping.wto.org/en/Search?viewData= G/TBT/N/BRA/1591"," G/TBT/N/BRA/1591")</f>
        <v xml:space="preserve"> G/TBT/N/BRA/1591</v>
      </c>
      <c r="E109" s="8" t="s">
        <v>512</v>
      </c>
      <c r="F109" s="8" t="s">
        <v>513</v>
      </c>
      <c r="G109" s="8" t="s">
        <v>514</v>
      </c>
      <c r="H109" s="8" t="s">
        <v>515</v>
      </c>
      <c r="I109" s="8" t="s">
        <v>516</v>
      </c>
      <c r="J109" s="8" t="s">
        <v>517</v>
      </c>
      <c r="K109" s="8" t="s">
        <v>24</v>
      </c>
      <c r="L109" s="6"/>
      <c r="M109" s="7">
        <v>45832</v>
      </c>
      <c r="N109" s="6" t="s">
        <v>25</v>
      </c>
      <c r="O109" s="6"/>
      <c r="P109" s="6" t="str">
        <f>HYPERLINK("https://docs.wto.org/imrd/directdoc.asp?DDFDocuments/t/G/TBTN25/BRA1591.DOCX", "https://docs.wto.org/imrd/directdoc.asp?DDFDocuments/t/G/TBTN25/BRA1591.DOCX")</f>
        <v>https://docs.wto.org/imrd/directdoc.asp?DDFDocuments/t/G/TBTN25/BRA1591.DOCX</v>
      </c>
      <c r="Q109" s="6" t="str">
        <f>HYPERLINK("https://docs.wto.org/imrd/directdoc.asp?DDFDocuments/u/G/TBTN25/BRA1591.DOCX", "https://docs.wto.org/imrd/directdoc.asp?DDFDocuments/u/G/TBTN25/BRA1591.DOCX")</f>
        <v>https://docs.wto.org/imrd/directdoc.asp?DDFDocuments/u/G/TBTN25/BRA1591.DOCX</v>
      </c>
      <c r="R109" s="6" t="str">
        <f>HYPERLINK("https://docs.wto.org/imrd/directdoc.asp?DDFDocuments/v/G/TBTN25/BRA1591.DOCX", "https://docs.wto.org/imrd/directdoc.asp?DDFDocuments/v/G/TBTN25/BRA1591.DOCX")</f>
        <v>https://docs.wto.org/imrd/directdoc.asp?DDFDocuments/v/G/TBTN25/BRA1591.DOCX</v>
      </c>
    </row>
    <row r="110" spans="1:18" ht="180" x14ac:dyDescent="0.25">
      <c r="A110" s="8" t="s">
        <v>520</v>
      </c>
      <c r="B110" s="6" t="s">
        <v>117</v>
      </c>
      <c r="C110" s="7">
        <v>45783</v>
      </c>
      <c r="D110" s="9" t="str">
        <f>HYPERLINK("https://eping.wto.org/en/Search?viewData= G/TBT/N/IND/361"," G/TBT/N/IND/361")</f>
        <v xml:space="preserve"> G/TBT/N/IND/361</v>
      </c>
      <c r="E110" s="8" t="s">
        <v>518</v>
      </c>
      <c r="F110" s="8" t="s">
        <v>519</v>
      </c>
      <c r="G110" s="8" t="s">
        <v>520</v>
      </c>
      <c r="H110" s="8" t="s">
        <v>21</v>
      </c>
      <c r="I110" s="8" t="s">
        <v>21</v>
      </c>
      <c r="J110" s="8" t="s">
        <v>122</v>
      </c>
      <c r="K110" s="8" t="s">
        <v>21</v>
      </c>
      <c r="L110" s="6"/>
      <c r="M110" s="7">
        <v>45843</v>
      </c>
      <c r="N110" s="6" t="s">
        <v>25</v>
      </c>
      <c r="O110" s="8" t="s">
        <v>521</v>
      </c>
      <c r="P110" s="6" t="str">
        <f>HYPERLINK("https://docs.wto.org/imrd/directdoc.asp?DDFDocuments/t/G/TBTN25/IND361.DOCX", "https://docs.wto.org/imrd/directdoc.asp?DDFDocuments/t/G/TBTN25/IND361.DOCX")</f>
        <v>https://docs.wto.org/imrd/directdoc.asp?DDFDocuments/t/G/TBTN25/IND361.DOCX</v>
      </c>
      <c r="Q110" s="6" t="str">
        <f>HYPERLINK("https://docs.wto.org/imrd/directdoc.asp?DDFDocuments/u/G/TBTN25/IND361.DOCX", "https://docs.wto.org/imrd/directdoc.asp?DDFDocuments/u/G/TBTN25/IND361.DOCX")</f>
        <v>https://docs.wto.org/imrd/directdoc.asp?DDFDocuments/u/G/TBTN25/IND361.DOCX</v>
      </c>
      <c r="R110" s="6" t="str">
        <f>HYPERLINK("https://docs.wto.org/imrd/directdoc.asp?DDFDocuments/v/G/TBTN25/IND361.DOCX", "https://docs.wto.org/imrd/directdoc.asp?DDFDocuments/v/G/TBTN25/IND361.DOCX")</f>
        <v>https://docs.wto.org/imrd/directdoc.asp?DDFDocuments/v/G/TBTN25/IND361.DOCX</v>
      </c>
    </row>
    <row r="111" spans="1:18" ht="150" x14ac:dyDescent="0.25">
      <c r="A111" s="8" t="s">
        <v>245</v>
      </c>
      <c r="B111" s="6" t="s">
        <v>253</v>
      </c>
      <c r="C111" s="7">
        <v>45783</v>
      </c>
      <c r="D111" s="9" t="str">
        <f>HYPERLINK("https://eping.wto.org/en/Search?viewData= G/TBT/N/RUS/170"," G/TBT/N/RUS/170")</f>
        <v xml:space="preserve"> G/TBT/N/RUS/170</v>
      </c>
      <c r="E111" s="8" t="s">
        <v>243</v>
      </c>
      <c r="F111" s="8" t="s">
        <v>522</v>
      </c>
      <c r="G111" s="8" t="s">
        <v>245</v>
      </c>
      <c r="H111" s="8" t="s">
        <v>21</v>
      </c>
      <c r="I111" s="8" t="s">
        <v>246</v>
      </c>
      <c r="J111" s="8" t="s">
        <v>247</v>
      </c>
      <c r="K111" s="8" t="s">
        <v>195</v>
      </c>
      <c r="L111" s="6"/>
      <c r="M111" s="7">
        <v>45843</v>
      </c>
      <c r="N111" s="6" t="s">
        <v>25</v>
      </c>
      <c r="O111" s="8" t="s">
        <v>523</v>
      </c>
      <c r="P111" s="6" t="str">
        <f>HYPERLINK("https://docs.wto.org/imrd/directdoc.asp?DDFDocuments/t/G/TBTN25/RUS170.DOCX", "https://docs.wto.org/imrd/directdoc.asp?DDFDocuments/t/G/TBTN25/RUS170.DOCX")</f>
        <v>https://docs.wto.org/imrd/directdoc.asp?DDFDocuments/t/G/TBTN25/RUS170.DOCX</v>
      </c>
      <c r="Q111" s="6" t="str">
        <f>HYPERLINK("https://docs.wto.org/imrd/directdoc.asp?DDFDocuments/u/G/TBTN25/RUS170.DOCX", "https://docs.wto.org/imrd/directdoc.asp?DDFDocuments/u/G/TBTN25/RUS170.DOCX")</f>
        <v>https://docs.wto.org/imrd/directdoc.asp?DDFDocuments/u/G/TBTN25/RUS170.DOCX</v>
      </c>
      <c r="R111" s="6" t="str">
        <f>HYPERLINK("https://docs.wto.org/imrd/directdoc.asp?DDFDocuments/v/G/TBTN25/RUS170.DOCX", "https://docs.wto.org/imrd/directdoc.asp?DDFDocuments/v/G/TBTN25/RUS170.DOCX")</f>
        <v>https://docs.wto.org/imrd/directdoc.asp?DDFDocuments/v/G/TBTN25/RUS170.DOCX</v>
      </c>
    </row>
    <row r="112" spans="1:18" ht="60" x14ac:dyDescent="0.25">
      <c r="A112" s="8" t="s">
        <v>526</v>
      </c>
      <c r="B112" s="6" t="s">
        <v>242</v>
      </c>
      <c r="C112" s="7">
        <v>45783</v>
      </c>
      <c r="D112" s="9" t="str">
        <f>HYPERLINK("https://eping.wto.org/en/Search?viewData= G/TBT/N/ARM/107"," G/TBT/N/ARM/107")</f>
        <v xml:space="preserve"> G/TBT/N/ARM/107</v>
      </c>
      <c r="E112" s="8" t="s">
        <v>524</v>
      </c>
      <c r="F112" s="8" t="s">
        <v>525</v>
      </c>
      <c r="G112" s="8" t="s">
        <v>526</v>
      </c>
      <c r="H112" s="8" t="s">
        <v>21</v>
      </c>
      <c r="I112" s="8" t="s">
        <v>527</v>
      </c>
      <c r="J112" s="8" t="s">
        <v>109</v>
      </c>
      <c r="K112" s="8" t="s">
        <v>252</v>
      </c>
      <c r="L112" s="6"/>
      <c r="M112" s="7">
        <v>45807</v>
      </c>
      <c r="N112" s="6" t="s">
        <v>25</v>
      </c>
      <c r="O112" s="6"/>
      <c r="P112" s="6" t="str">
        <f>HYPERLINK("https://docs.wto.org/imrd/directdoc.asp?DDFDocuments/t/G/TBTN25/ARM107.DOCX", "https://docs.wto.org/imrd/directdoc.asp?DDFDocuments/t/G/TBTN25/ARM107.DOCX")</f>
        <v>https://docs.wto.org/imrd/directdoc.asp?DDFDocuments/t/G/TBTN25/ARM107.DOCX</v>
      </c>
      <c r="Q112" s="6" t="str">
        <f>HYPERLINK("https://docs.wto.org/imrd/directdoc.asp?DDFDocuments/u/G/TBTN25/ARM107.DOCX", "https://docs.wto.org/imrd/directdoc.asp?DDFDocuments/u/G/TBTN25/ARM107.DOCX")</f>
        <v>https://docs.wto.org/imrd/directdoc.asp?DDFDocuments/u/G/TBTN25/ARM107.DOCX</v>
      </c>
      <c r="R112" s="6" t="str">
        <f>HYPERLINK("https://docs.wto.org/imrd/directdoc.asp?DDFDocuments/v/G/TBTN25/ARM107.DOCX", "https://docs.wto.org/imrd/directdoc.asp?DDFDocuments/v/G/TBTN25/ARM107.DOCX")</f>
        <v>https://docs.wto.org/imrd/directdoc.asp?DDFDocuments/v/G/TBTN25/ARM107.DOCX</v>
      </c>
    </row>
    <row r="113" spans="1:18" ht="105" x14ac:dyDescent="0.25">
      <c r="A113" s="8" t="s">
        <v>530</v>
      </c>
      <c r="B113" s="6" t="s">
        <v>111</v>
      </c>
      <c r="C113" s="7">
        <v>45783</v>
      </c>
      <c r="D113" s="9" t="str">
        <f>HYPERLINK("https://eping.wto.org/en/Search?viewData= G/TBT/N/UKR/340"," G/TBT/N/UKR/340")</f>
        <v xml:space="preserve"> G/TBT/N/UKR/340</v>
      </c>
      <c r="E113" s="8" t="s">
        <v>528</v>
      </c>
      <c r="F113" s="8" t="s">
        <v>529</v>
      </c>
      <c r="G113" s="8" t="s">
        <v>530</v>
      </c>
      <c r="H113" s="8" t="s">
        <v>21</v>
      </c>
      <c r="I113" s="8" t="s">
        <v>170</v>
      </c>
      <c r="J113" s="8" t="s">
        <v>531</v>
      </c>
      <c r="K113" s="8" t="s">
        <v>252</v>
      </c>
      <c r="L113" s="6"/>
      <c r="M113" s="7">
        <v>45843</v>
      </c>
      <c r="N113" s="6" t="s">
        <v>25</v>
      </c>
      <c r="O113" s="8" t="s">
        <v>532</v>
      </c>
      <c r="P113" s="6" t="str">
        <f>HYPERLINK("https://docs.wto.org/imrd/directdoc.asp?DDFDocuments/t/G/TBTN25/UKR340.DOCX", "https://docs.wto.org/imrd/directdoc.asp?DDFDocuments/t/G/TBTN25/UKR340.DOCX")</f>
        <v>https://docs.wto.org/imrd/directdoc.asp?DDFDocuments/t/G/TBTN25/UKR340.DOCX</v>
      </c>
      <c r="Q113" s="6" t="str">
        <f>HYPERLINK("https://docs.wto.org/imrd/directdoc.asp?DDFDocuments/u/G/TBTN25/UKR340.DOCX", "https://docs.wto.org/imrd/directdoc.asp?DDFDocuments/u/G/TBTN25/UKR340.DOCX")</f>
        <v>https://docs.wto.org/imrd/directdoc.asp?DDFDocuments/u/G/TBTN25/UKR340.DOCX</v>
      </c>
      <c r="R113" s="6" t="str">
        <f>HYPERLINK("https://docs.wto.org/imrd/directdoc.asp?DDFDocuments/v/G/TBTN25/UKR340.DOCX", "https://docs.wto.org/imrd/directdoc.asp?DDFDocuments/v/G/TBTN25/UKR340.DOCX")</f>
        <v>https://docs.wto.org/imrd/directdoc.asp?DDFDocuments/v/G/TBTN25/UKR340.DOCX</v>
      </c>
    </row>
    <row r="114" spans="1:18" ht="150" x14ac:dyDescent="0.25">
      <c r="A114" s="8" t="s">
        <v>535</v>
      </c>
      <c r="B114" s="6" t="s">
        <v>507</v>
      </c>
      <c r="C114" s="7">
        <v>45783</v>
      </c>
      <c r="D114" s="9" t="str">
        <f>HYPERLINK("https://eping.wto.org/en/Search?viewData= G/TBT/N/VNM/348"," G/TBT/N/VNM/348")</f>
        <v xml:space="preserve"> G/TBT/N/VNM/348</v>
      </c>
      <c r="E114" s="8" t="s">
        <v>533</v>
      </c>
      <c r="F114" s="8" t="s">
        <v>534</v>
      </c>
      <c r="G114" s="8" t="s">
        <v>535</v>
      </c>
      <c r="H114" s="8" t="s">
        <v>21</v>
      </c>
      <c r="I114" s="8" t="s">
        <v>536</v>
      </c>
      <c r="J114" s="8" t="s">
        <v>109</v>
      </c>
      <c r="K114" s="8" t="s">
        <v>21</v>
      </c>
      <c r="L114" s="6"/>
      <c r="M114" s="7">
        <v>45843</v>
      </c>
      <c r="N114" s="6" t="s">
        <v>25</v>
      </c>
      <c r="O114" s="6"/>
      <c r="P114" s="6" t="str">
        <f>HYPERLINK("https://docs.wto.org/imrd/directdoc.asp?DDFDocuments/t/G/TBTN25/VNM348.DOCX", "https://docs.wto.org/imrd/directdoc.asp?DDFDocuments/t/G/TBTN25/VNM348.DOCX")</f>
        <v>https://docs.wto.org/imrd/directdoc.asp?DDFDocuments/t/G/TBTN25/VNM348.DOCX</v>
      </c>
      <c r="Q114" s="6" t="str">
        <f>HYPERLINK("https://docs.wto.org/imrd/directdoc.asp?DDFDocuments/u/G/TBTN25/VNM348.DOCX", "https://docs.wto.org/imrd/directdoc.asp?DDFDocuments/u/G/TBTN25/VNM348.DOCX")</f>
        <v>https://docs.wto.org/imrd/directdoc.asp?DDFDocuments/u/G/TBTN25/VNM348.DOCX</v>
      </c>
      <c r="R114" s="6" t="str">
        <f>HYPERLINK("https://docs.wto.org/imrd/directdoc.asp?DDFDocuments/v/G/TBTN25/VNM348.DOCX", "https://docs.wto.org/imrd/directdoc.asp?DDFDocuments/v/G/TBTN25/VNM348.DOCX")</f>
        <v>https://docs.wto.org/imrd/directdoc.asp?DDFDocuments/v/G/TBTN25/VNM348.DOCX</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2025-06-03T07:47:25Z</dcterms:created>
  <dcterms:modified xsi:type="dcterms:W3CDTF">2025-06-03T07:47:25Z</dcterms:modified>
</cp:coreProperties>
</file>